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rtak\Arge_TDH\ISTATISTIK RAPORLARI\PERFORMANS RAPORLARI\IHIB\2017\12 Aralık 2017\"/>
    </mc:Choice>
  </mc:AlternateContent>
  <bookViews>
    <workbookView xWindow="0" yWindow="0" windowWidth="24000" windowHeight="11340" activeTab="3"/>
  </bookViews>
  <sheets>
    <sheet name="hali" sheetId="1" r:id="rId1"/>
    <sheet name="el_halisi" sheetId="2" r:id="rId2"/>
    <sheet name="makina_halisi" sheetId="3" r:id="rId3"/>
    <sheet name="tufte_halı" sheetId="4" r:id="rId4"/>
  </sheets>
  <calcPr calcId="171027"/>
</workbook>
</file>

<file path=xl/calcChain.xml><?xml version="1.0" encoding="utf-8"?>
<calcChain xmlns="http://schemas.openxmlformats.org/spreadsheetml/2006/main">
  <c r="J59" i="4" l="1"/>
  <c r="I59" i="4"/>
  <c r="G59" i="4"/>
  <c r="E59" i="4"/>
  <c r="J58" i="4"/>
  <c r="I58" i="4"/>
  <c r="G58" i="4"/>
  <c r="E58" i="4"/>
  <c r="J55" i="4"/>
  <c r="I55" i="4"/>
  <c r="G55" i="4"/>
  <c r="E55" i="4"/>
  <c r="J54" i="4"/>
  <c r="I54" i="4"/>
  <c r="G54" i="4"/>
  <c r="E54" i="4"/>
  <c r="J53" i="4"/>
  <c r="I53" i="4"/>
  <c r="G53" i="4"/>
  <c r="E53" i="4"/>
  <c r="J52" i="4"/>
  <c r="I52" i="4"/>
  <c r="G52" i="4"/>
  <c r="E52" i="4"/>
  <c r="J51" i="4"/>
  <c r="I51" i="4"/>
  <c r="G51" i="4"/>
  <c r="J50" i="4"/>
  <c r="I50" i="4"/>
  <c r="G50" i="4"/>
  <c r="E50" i="4"/>
  <c r="J49" i="4"/>
  <c r="I49" i="4"/>
  <c r="G49" i="4"/>
  <c r="E49" i="4"/>
  <c r="J48" i="4"/>
  <c r="I48" i="4"/>
  <c r="G48" i="4"/>
  <c r="E48" i="4"/>
  <c r="J47" i="4"/>
  <c r="I47" i="4"/>
  <c r="G47" i="4"/>
  <c r="E47" i="4"/>
  <c r="J46" i="4"/>
  <c r="I46" i="4"/>
  <c r="G46" i="4"/>
  <c r="E46" i="4"/>
  <c r="J45" i="4"/>
  <c r="I45" i="4"/>
  <c r="G45" i="4"/>
  <c r="E45" i="4"/>
  <c r="J44" i="4"/>
  <c r="I44" i="4"/>
  <c r="G44" i="4"/>
  <c r="E44" i="4"/>
  <c r="J43" i="4"/>
  <c r="I43" i="4"/>
  <c r="G43" i="4"/>
  <c r="E43" i="4"/>
  <c r="J42" i="4"/>
  <c r="I42" i="4"/>
  <c r="G42" i="4"/>
  <c r="E42" i="4"/>
  <c r="J41" i="4"/>
  <c r="I41" i="4"/>
  <c r="G41" i="4"/>
  <c r="E41" i="4"/>
  <c r="J40" i="4"/>
  <c r="I40" i="4"/>
  <c r="G40" i="4"/>
  <c r="E40" i="4"/>
  <c r="J39" i="4"/>
  <c r="I39" i="4"/>
  <c r="G39" i="4"/>
  <c r="E39" i="4"/>
  <c r="J38" i="4"/>
  <c r="I38" i="4"/>
  <c r="G38" i="4"/>
  <c r="E38" i="4"/>
  <c r="J37" i="4"/>
  <c r="I37" i="4"/>
  <c r="G37" i="4"/>
  <c r="E37" i="4"/>
  <c r="J36" i="4"/>
  <c r="I36" i="4"/>
  <c r="G36" i="4"/>
  <c r="E36" i="4"/>
  <c r="J35" i="4"/>
  <c r="I35" i="4"/>
  <c r="G35" i="4"/>
  <c r="E35" i="4"/>
  <c r="J34" i="4"/>
  <c r="I34" i="4"/>
  <c r="G34" i="4"/>
  <c r="E34" i="4"/>
  <c r="J33" i="4"/>
  <c r="I33" i="4"/>
  <c r="G33" i="4"/>
  <c r="E33" i="4"/>
  <c r="J32" i="4"/>
  <c r="I32" i="4"/>
  <c r="G32" i="4"/>
  <c r="E32" i="4"/>
  <c r="J31" i="4"/>
  <c r="I31" i="4"/>
  <c r="G31" i="4"/>
  <c r="E31" i="4"/>
  <c r="J30" i="4"/>
  <c r="I30" i="4"/>
  <c r="G30" i="4"/>
  <c r="E30" i="4"/>
  <c r="J29" i="4"/>
  <c r="I29" i="4"/>
  <c r="G29" i="4"/>
  <c r="E29" i="4"/>
  <c r="J28" i="4"/>
  <c r="I28" i="4"/>
  <c r="G28" i="4"/>
  <c r="E28" i="4"/>
  <c r="J27" i="4"/>
  <c r="I27" i="4"/>
  <c r="G27" i="4"/>
  <c r="E27" i="4"/>
  <c r="J26" i="4"/>
  <c r="I26" i="4"/>
  <c r="G26" i="4"/>
  <c r="E26" i="4"/>
  <c r="J24" i="4"/>
  <c r="I24" i="4"/>
  <c r="G24" i="4"/>
  <c r="E24" i="4"/>
  <c r="J23" i="4"/>
  <c r="I23" i="4"/>
  <c r="G23" i="4"/>
  <c r="E23" i="4"/>
  <c r="J22" i="4"/>
  <c r="I22" i="4"/>
  <c r="G22" i="4"/>
  <c r="E22" i="4"/>
  <c r="J21" i="4"/>
  <c r="I21" i="4"/>
  <c r="G21" i="4"/>
  <c r="E21" i="4"/>
  <c r="J20" i="4"/>
  <c r="I20" i="4"/>
  <c r="G20" i="4"/>
  <c r="E20" i="4"/>
  <c r="J19" i="4"/>
  <c r="I19" i="4"/>
  <c r="G19" i="4"/>
  <c r="E19" i="4"/>
  <c r="J18" i="4"/>
  <c r="I18" i="4"/>
  <c r="G18" i="4"/>
  <c r="E18" i="4"/>
  <c r="J17" i="4"/>
  <c r="I17" i="4"/>
  <c r="G17" i="4"/>
  <c r="E17" i="4"/>
  <c r="J16" i="4"/>
  <c r="I16" i="4"/>
  <c r="G16" i="4"/>
  <c r="E16" i="4"/>
  <c r="J15" i="4"/>
  <c r="I15" i="4"/>
  <c r="G15" i="4"/>
  <c r="E15" i="4"/>
  <c r="H14" i="4"/>
  <c r="I14" i="4" s="1"/>
  <c r="F14" i="4"/>
  <c r="D14" i="4"/>
  <c r="C14" i="4"/>
  <c r="C25" i="4" s="1"/>
  <c r="J13" i="4"/>
  <c r="I13" i="4"/>
  <c r="G13" i="4"/>
  <c r="E13" i="4"/>
  <c r="J12" i="4"/>
  <c r="I12" i="4"/>
  <c r="G12" i="4"/>
  <c r="E12" i="4"/>
  <c r="J11" i="4"/>
  <c r="I11" i="4"/>
  <c r="G11" i="4"/>
  <c r="E11" i="4"/>
  <c r="J10" i="4"/>
  <c r="I10" i="4"/>
  <c r="G10" i="4"/>
  <c r="E10" i="4"/>
  <c r="J9" i="4"/>
  <c r="I9" i="4"/>
  <c r="G9" i="4"/>
  <c r="E9" i="4"/>
  <c r="J8" i="4"/>
  <c r="I8" i="4"/>
  <c r="G8" i="4"/>
  <c r="E8" i="4"/>
  <c r="J7" i="4"/>
  <c r="I7" i="4"/>
  <c r="G7" i="4"/>
  <c r="E7" i="4"/>
  <c r="J6" i="4"/>
  <c r="I6" i="4"/>
  <c r="G6" i="4"/>
  <c r="E6" i="4"/>
  <c r="J5" i="4"/>
  <c r="I5" i="4"/>
  <c r="G5" i="4"/>
  <c r="E5" i="4"/>
  <c r="J4" i="4"/>
  <c r="I4" i="4"/>
  <c r="G4" i="4"/>
  <c r="E4" i="4"/>
  <c r="H3" i="4"/>
  <c r="F3" i="4"/>
  <c r="D3" i="4"/>
  <c r="C3" i="4"/>
  <c r="J59" i="3"/>
  <c r="I59" i="3"/>
  <c r="G59" i="3"/>
  <c r="E59" i="3"/>
  <c r="J58" i="3"/>
  <c r="I58" i="3"/>
  <c r="G58" i="3"/>
  <c r="E58" i="3"/>
  <c r="J55" i="3"/>
  <c r="I55" i="3"/>
  <c r="G55" i="3"/>
  <c r="E55" i="3"/>
  <c r="J54" i="3"/>
  <c r="I54" i="3"/>
  <c r="G54" i="3"/>
  <c r="E54" i="3"/>
  <c r="J53" i="3"/>
  <c r="I53" i="3"/>
  <c r="G53" i="3"/>
  <c r="E53" i="3"/>
  <c r="J52" i="3"/>
  <c r="I52" i="3"/>
  <c r="G52" i="3"/>
  <c r="E52" i="3"/>
  <c r="J51" i="3"/>
  <c r="I51" i="3"/>
  <c r="G51" i="3"/>
  <c r="E51" i="3"/>
  <c r="J50" i="3"/>
  <c r="I50" i="3"/>
  <c r="G50" i="3"/>
  <c r="E50" i="3"/>
  <c r="J49" i="3"/>
  <c r="I49" i="3"/>
  <c r="G49" i="3"/>
  <c r="E49" i="3"/>
  <c r="J48" i="3"/>
  <c r="I48" i="3"/>
  <c r="G48" i="3"/>
  <c r="E48" i="3"/>
  <c r="J47" i="3"/>
  <c r="I47" i="3"/>
  <c r="G47" i="3"/>
  <c r="E47" i="3"/>
  <c r="J46" i="3"/>
  <c r="I46" i="3"/>
  <c r="G46" i="3"/>
  <c r="E46" i="3"/>
  <c r="J45" i="3"/>
  <c r="I45" i="3"/>
  <c r="G45" i="3"/>
  <c r="E45" i="3"/>
  <c r="J44" i="3"/>
  <c r="I44" i="3"/>
  <c r="G44" i="3"/>
  <c r="E44" i="3"/>
  <c r="J43" i="3"/>
  <c r="I43" i="3"/>
  <c r="G43" i="3"/>
  <c r="E43" i="3"/>
  <c r="J42" i="3"/>
  <c r="I42" i="3"/>
  <c r="G42" i="3"/>
  <c r="E42" i="3"/>
  <c r="J41" i="3"/>
  <c r="I41" i="3"/>
  <c r="G41" i="3"/>
  <c r="E41" i="3"/>
  <c r="J40" i="3"/>
  <c r="I40" i="3"/>
  <c r="G40" i="3"/>
  <c r="E40" i="3"/>
  <c r="J39" i="3"/>
  <c r="I39" i="3"/>
  <c r="G39" i="3"/>
  <c r="E39" i="3"/>
  <c r="J38" i="3"/>
  <c r="I38" i="3"/>
  <c r="G38" i="3"/>
  <c r="E38" i="3"/>
  <c r="J37" i="3"/>
  <c r="I37" i="3"/>
  <c r="G37" i="3"/>
  <c r="E37" i="3"/>
  <c r="J36" i="3"/>
  <c r="I36" i="3"/>
  <c r="G36" i="3"/>
  <c r="E36" i="3"/>
  <c r="J35" i="3"/>
  <c r="I35" i="3"/>
  <c r="G35" i="3"/>
  <c r="E35" i="3"/>
  <c r="J34" i="3"/>
  <c r="I34" i="3"/>
  <c r="G34" i="3"/>
  <c r="E34" i="3"/>
  <c r="J33" i="3"/>
  <c r="I33" i="3"/>
  <c r="G33" i="3"/>
  <c r="E33" i="3"/>
  <c r="J32" i="3"/>
  <c r="I32" i="3"/>
  <c r="G32" i="3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J17" i="3"/>
  <c r="I17" i="3"/>
  <c r="G17" i="3"/>
  <c r="E17" i="3"/>
  <c r="J16" i="3"/>
  <c r="I16" i="3"/>
  <c r="G16" i="3"/>
  <c r="E16" i="3"/>
  <c r="J15" i="3"/>
  <c r="I15" i="3"/>
  <c r="G15" i="3"/>
  <c r="E15" i="3"/>
  <c r="H14" i="3"/>
  <c r="I14" i="3" s="1"/>
  <c r="F14" i="3"/>
  <c r="G14" i="3" s="1"/>
  <c r="D14" i="3"/>
  <c r="C14" i="3"/>
  <c r="J13" i="3"/>
  <c r="I13" i="3"/>
  <c r="G13" i="3"/>
  <c r="E13" i="3"/>
  <c r="J12" i="3"/>
  <c r="I12" i="3"/>
  <c r="G12" i="3"/>
  <c r="E12" i="3"/>
  <c r="J11" i="3"/>
  <c r="I11" i="3"/>
  <c r="G11" i="3"/>
  <c r="E11" i="3"/>
  <c r="J10" i="3"/>
  <c r="I10" i="3"/>
  <c r="G10" i="3"/>
  <c r="E10" i="3"/>
  <c r="J9" i="3"/>
  <c r="I9" i="3"/>
  <c r="G9" i="3"/>
  <c r="E9" i="3"/>
  <c r="J8" i="3"/>
  <c r="I8" i="3"/>
  <c r="G8" i="3"/>
  <c r="E8" i="3"/>
  <c r="J7" i="3"/>
  <c r="I7" i="3"/>
  <c r="G7" i="3"/>
  <c r="E7" i="3"/>
  <c r="J6" i="3"/>
  <c r="I6" i="3"/>
  <c r="G6" i="3"/>
  <c r="E6" i="3"/>
  <c r="J5" i="3"/>
  <c r="I5" i="3"/>
  <c r="G5" i="3"/>
  <c r="E5" i="3"/>
  <c r="J4" i="3"/>
  <c r="I4" i="3"/>
  <c r="G4" i="3"/>
  <c r="E4" i="3"/>
  <c r="H3" i="3"/>
  <c r="F3" i="3"/>
  <c r="D3" i="3"/>
  <c r="C3" i="3"/>
  <c r="IV65" i="2"/>
  <c r="J59" i="2"/>
  <c r="I59" i="2"/>
  <c r="G59" i="2"/>
  <c r="E59" i="2"/>
  <c r="J58" i="2"/>
  <c r="I58" i="2"/>
  <c r="G58" i="2"/>
  <c r="E58" i="2"/>
  <c r="J55" i="2"/>
  <c r="I55" i="2"/>
  <c r="G55" i="2"/>
  <c r="E55" i="2"/>
  <c r="J54" i="2"/>
  <c r="I54" i="2"/>
  <c r="G54" i="2"/>
  <c r="J53" i="2"/>
  <c r="I53" i="2"/>
  <c r="G53" i="2"/>
  <c r="E53" i="2"/>
  <c r="J52" i="2"/>
  <c r="I52" i="2"/>
  <c r="G52" i="2"/>
  <c r="E52" i="2"/>
  <c r="J51" i="2"/>
  <c r="I51" i="2"/>
  <c r="G51" i="2"/>
  <c r="E51" i="2"/>
  <c r="J50" i="2"/>
  <c r="I50" i="2"/>
  <c r="G50" i="2"/>
  <c r="E50" i="2"/>
  <c r="J49" i="2"/>
  <c r="I49" i="2"/>
  <c r="G49" i="2"/>
  <c r="E49" i="2"/>
  <c r="J48" i="2"/>
  <c r="I48" i="2"/>
  <c r="G48" i="2"/>
  <c r="E48" i="2"/>
  <c r="J47" i="2"/>
  <c r="I47" i="2"/>
  <c r="G47" i="2"/>
  <c r="E47" i="2"/>
  <c r="J46" i="2"/>
  <c r="I46" i="2"/>
  <c r="G46" i="2"/>
  <c r="J45" i="2"/>
  <c r="I45" i="2"/>
  <c r="G45" i="2"/>
  <c r="E45" i="2"/>
  <c r="J44" i="2"/>
  <c r="I44" i="2"/>
  <c r="G44" i="2"/>
  <c r="J43" i="2"/>
  <c r="I43" i="2"/>
  <c r="G43" i="2"/>
  <c r="E43" i="2"/>
  <c r="J42" i="2"/>
  <c r="I42" i="2"/>
  <c r="G42" i="2"/>
  <c r="E42" i="2"/>
  <c r="J41" i="2"/>
  <c r="I41" i="2"/>
  <c r="G41" i="2"/>
  <c r="E41" i="2"/>
  <c r="J40" i="2"/>
  <c r="I40" i="2"/>
  <c r="G40" i="2"/>
  <c r="E40" i="2"/>
  <c r="J39" i="2"/>
  <c r="I39" i="2"/>
  <c r="G39" i="2"/>
  <c r="E39" i="2"/>
  <c r="J38" i="2"/>
  <c r="I38" i="2"/>
  <c r="G38" i="2"/>
  <c r="E38" i="2"/>
  <c r="J37" i="2"/>
  <c r="I37" i="2"/>
  <c r="G37" i="2"/>
  <c r="E37" i="2"/>
  <c r="J36" i="2"/>
  <c r="I36" i="2"/>
  <c r="G36" i="2"/>
  <c r="E36" i="2"/>
  <c r="J35" i="2"/>
  <c r="I35" i="2"/>
  <c r="G35" i="2"/>
  <c r="E35" i="2"/>
  <c r="J34" i="2"/>
  <c r="I34" i="2"/>
  <c r="G34" i="2"/>
  <c r="E34" i="2"/>
  <c r="J33" i="2"/>
  <c r="I33" i="2"/>
  <c r="G33" i="2"/>
  <c r="E33" i="2"/>
  <c r="J32" i="2"/>
  <c r="I32" i="2"/>
  <c r="G32" i="2"/>
  <c r="E32" i="2"/>
  <c r="J31" i="2"/>
  <c r="I31" i="2"/>
  <c r="G31" i="2"/>
  <c r="E31" i="2"/>
  <c r="J30" i="2"/>
  <c r="I30" i="2"/>
  <c r="G30" i="2"/>
  <c r="E30" i="2"/>
  <c r="J29" i="2"/>
  <c r="I29" i="2"/>
  <c r="G29" i="2"/>
  <c r="E29" i="2"/>
  <c r="J28" i="2"/>
  <c r="I28" i="2"/>
  <c r="G28" i="2"/>
  <c r="E28" i="2"/>
  <c r="J27" i="2"/>
  <c r="I27" i="2"/>
  <c r="G27" i="2"/>
  <c r="J26" i="2"/>
  <c r="I26" i="2"/>
  <c r="G26" i="2"/>
  <c r="E26" i="2"/>
  <c r="J24" i="2"/>
  <c r="I24" i="2"/>
  <c r="G24" i="2"/>
  <c r="E24" i="2"/>
  <c r="J23" i="2"/>
  <c r="I23" i="2"/>
  <c r="G23" i="2"/>
  <c r="E23" i="2"/>
  <c r="J22" i="2"/>
  <c r="I22" i="2"/>
  <c r="G22" i="2"/>
  <c r="J21" i="2"/>
  <c r="I21" i="2"/>
  <c r="G21" i="2"/>
  <c r="E21" i="2"/>
  <c r="J20" i="2"/>
  <c r="I20" i="2"/>
  <c r="G20" i="2"/>
  <c r="E20" i="2"/>
  <c r="J19" i="2"/>
  <c r="I19" i="2"/>
  <c r="G19" i="2"/>
  <c r="E19" i="2"/>
  <c r="J18" i="2"/>
  <c r="I18" i="2"/>
  <c r="G18" i="2"/>
  <c r="E18" i="2"/>
  <c r="J17" i="2"/>
  <c r="I17" i="2"/>
  <c r="G17" i="2"/>
  <c r="E17" i="2"/>
  <c r="J16" i="2"/>
  <c r="I16" i="2"/>
  <c r="G16" i="2"/>
  <c r="E16" i="2"/>
  <c r="J15" i="2"/>
  <c r="I15" i="2"/>
  <c r="G15" i="2"/>
  <c r="E15" i="2"/>
  <c r="H14" i="2"/>
  <c r="I14" i="2" s="1"/>
  <c r="F14" i="2"/>
  <c r="G14" i="2" s="1"/>
  <c r="D14" i="2"/>
  <c r="D25" i="2" s="1"/>
  <c r="C14" i="2"/>
  <c r="J13" i="2"/>
  <c r="I13" i="2"/>
  <c r="G13" i="2"/>
  <c r="E13" i="2"/>
  <c r="J12" i="2"/>
  <c r="I12" i="2"/>
  <c r="G12" i="2"/>
  <c r="E12" i="2"/>
  <c r="J11" i="2"/>
  <c r="I11" i="2"/>
  <c r="G11" i="2"/>
  <c r="E11" i="2"/>
  <c r="J10" i="2"/>
  <c r="I10" i="2"/>
  <c r="G10" i="2"/>
  <c r="E10" i="2"/>
  <c r="J9" i="2"/>
  <c r="I9" i="2"/>
  <c r="G9" i="2"/>
  <c r="E9" i="2"/>
  <c r="J8" i="2"/>
  <c r="I8" i="2"/>
  <c r="G8" i="2"/>
  <c r="E8" i="2"/>
  <c r="J7" i="2"/>
  <c r="I7" i="2"/>
  <c r="G7" i="2"/>
  <c r="E7" i="2"/>
  <c r="J6" i="2"/>
  <c r="I6" i="2"/>
  <c r="G6" i="2"/>
  <c r="E6" i="2"/>
  <c r="J5" i="2"/>
  <c r="I5" i="2"/>
  <c r="G5" i="2"/>
  <c r="E5" i="2"/>
  <c r="J4" i="2"/>
  <c r="I4" i="2"/>
  <c r="G4" i="2"/>
  <c r="E4" i="2"/>
  <c r="H3" i="2"/>
  <c r="F3" i="2"/>
  <c r="D3" i="2"/>
  <c r="C3" i="2"/>
  <c r="J59" i="1"/>
  <c r="I59" i="1"/>
  <c r="G59" i="1"/>
  <c r="E59" i="1"/>
  <c r="J58" i="1"/>
  <c r="I58" i="1"/>
  <c r="G58" i="1"/>
  <c r="E58" i="1"/>
  <c r="J55" i="1"/>
  <c r="I55" i="1"/>
  <c r="G55" i="1"/>
  <c r="E55" i="1"/>
  <c r="J54" i="1"/>
  <c r="I54" i="1"/>
  <c r="G54" i="1"/>
  <c r="E54" i="1"/>
  <c r="J53" i="1"/>
  <c r="I53" i="1"/>
  <c r="G53" i="1"/>
  <c r="E53" i="1"/>
  <c r="J52" i="1"/>
  <c r="I52" i="1"/>
  <c r="G52" i="1"/>
  <c r="E52" i="1"/>
  <c r="J51" i="1"/>
  <c r="I51" i="1"/>
  <c r="G51" i="1"/>
  <c r="E51" i="1"/>
  <c r="J50" i="1"/>
  <c r="I50" i="1"/>
  <c r="G50" i="1"/>
  <c r="E50" i="1"/>
  <c r="J49" i="1"/>
  <c r="I49" i="1"/>
  <c r="G49" i="1"/>
  <c r="E49" i="1"/>
  <c r="J48" i="1"/>
  <c r="I48" i="1"/>
  <c r="G48" i="1"/>
  <c r="E48" i="1"/>
  <c r="J47" i="1"/>
  <c r="I47" i="1"/>
  <c r="G47" i="1"/>
  <c r="E47" i="1"/>
  <c r="J46" i="1"/>
  <c r="I46" i="1"/>
  <c r="G46" i="1"/>
  <c r="E46" i="1"/>
  <c r="J45" i="1"/>
  <c r="I45" i="1"/>
  <c r="G45" i="1"/>
  <c r="E45" i="1"/>
  <c r="J44" i="1"/>
  <c r="I44" i="1"/>
  <c r="G44" i="1"/>
  <c r="E44" i="1"/>
  <c r="J43" i="1"/>
  <c r="I43" i="1"/>
  <c r="G43" i="1"/>
  <c r="E43" i="1"/>
  <c r="J42" i="1"/>
  <c r="I42" i="1"/>
  <c r="G42" i="1"/>
  <c r="E42" i="1"/>
  <c r="J41" i="1"/>
  <c r="I41" i="1"/>
  <c r="G41" i="1"/>
  <c r="E41" i="1"/>
  <c r="J40" i="1"/>
  <c r="I40" i="1"/>
  <c r="G40" i="1"/>
  <c r="E40" i="1"/>
  <c r="J39" i="1"/>
  <c r="I39" i="1"/>
  <c r="G39" i="1"/>
  <c r="E39" i="1"/>
  <c r="J38" i="1"/>
  <c r="I38" i="1"/>
  <c r="G38" i="1"/>
  <c r="E38" i="1"/>
  <c r="J37" i="1"/>
  <c r="I37" i="1"/>
  <c r="G37" i="1"/>
  <c r="E37" i="1"/>
  <c r="J36" i="1"/>
  <c r="I36" i="1"/>
  <c r="G36" i="1"/>
  <c r="E36" i="1"/>
  <c r="J35" i="1"/>
  <c r="I35" i="1"/>
  <c r="G35" i="1"/>
  <c r="E35" i="1"/>
  <c r="J34" i="1"/>
  <c r="I34" i="1"/>
  <c r="G34" i="1"/>
  <c r="E34" i="1"/>
  <c r="J33" i="1"/>
  <c r="I33" i="1"/>
  <c r="G33" i="1"/>
  <c r="E33" i="1"/>
  <c r="J32" i="1"/>
  <c r="I32" i="1"/>
  <c r="G32" i="1"/>
  <c r="E32" i="1"/>
  <c r="J31" i="1"/>
  <c r="I31" i="1"/>
  <c r="G31" i="1"/>
  <c r="E31" i="1"/>
  <c r="J30" i="1"/>
  <c r="I30" i="1"/>
  <c r="G30" i="1"/>
  <c r="E30" i="1"/>
  <c r="J29" i="1"/>
  <c r="I29" i="1"/>
  <c r="G29" i="1"/>
  <c r="E29" i="1"/>
  <c r="J28" i="1"/>
  <c r="I28" i="1"/>
  <c r="G28" i="1"/>
  <c r="E28" i="1"/>
  <c r="J27" i="1"/>
  <c r="I27" i="1"/>
  <c r="G27" i="1"/>
  <c r="E27" i="1"/>
  <c r="J26" i="1"/>
  <c r="I26" i="1"/>
  <c r="G26" i="1"/>
  <c r="E26" i="1"/>
  <c r="J24" i="1"/>
  <c r="I24" i="1"/>
  <c r="G24" i="1"/>
  <c r="E24" i="1"/>
  <c r="J23" i="1"/>
  <c r="I23" i="1"/>
  <c r="G23" i="1"/>
  <c r="E23" i="1"/>
  <c r="J22" i="1"/>
  <c r="I22" i="1"/>
  <c r="G22" i="1"/>
  <c r="E22" i="1"/>
  <c r="J21" i="1"/>
  <c r="I21" i="1"/>
  <c r="G21" i="1"/>
  <c r="E21" i="1"/>
  <c r="J20" i="1"/>
  <c r="I20" i="1"/>
  <c r="G20" i="1"/>
  <c r="E20" i="1"/>
  <c r="J19" i="1"/>
  <c r="I19" i="1"/>
  <c r="G19" i="1"/>
  <c r="E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E15" i="1"/>
  <c r="H14" i="1"/>
  <c r="I14" i="1" s="1"/>
  <c r="F14" i="1"/>
  <c r="G14" i="1" s="1"/>
  <c r="D14" i="1"/>
  <c r="C14" i="1"/>
  <c r="C25" i="1" s="1"/>
  <c r="J13" i="1"/>
  <c r="I13" i="1"/>
  <c r="G13" i="1"/>
  <c r="E13" i="1"/>
  <c r="J12" i="1"/>
  <c r="I12" i="1"/>
  <c r="G12" i="1"/>
  <c r="E12" i="1"/>
  <c r="J11" i="1"/>
  <c r="I11" i="1"/>
  <c r="G11" i="1"/>
  <c r="E11" i="1"/>
  <c r="J10" i="1"/>
  <c r="I10" i="1"/>
  <c r="G10" i="1"/>
  <c r="E10" i="1"/>
  <c r="J9" i="1"/>
  <c r="I9" i="1"/>
  <c r="G9" i="1"/>
  <c r="E9" i="1"/>
  <c r="J8" i="1"/>
  <c r="I8" i="1"/>
  <c r="G8" i="1"/>
  <c r="E8" i="1"/>
  <c r="J7" i="1"/>
  <c r="I7" i="1"/>
  <c r="G7" i="1"/>
  <c r="E7" i="1"/>
  <c r="J6" i="1"/>
  <c r="I6" i="1"/>
  <c r="G6" i="1"/>
  <c r="E6" i="1"/>
  <c r="J5" i="1"/>
  <c r="I5" i="1"/>
  <c r="G5" i="1"/>
  <c r="E5" i="1"/>
  <c r="J4" i="1"/>
  <c r="I4" i="1"/>
  <c r="G4" i="1"/>
  <c r="E4" i="1"/>
  <c r="E14" i="4" l="1"/>
  <c r="E14" i="3"/>
  <c r="H25" i="2"/>
  <c r="H56" i="2" s="1"/>
  <c r="E14" i="2"/>
  <c r="E14" i="1"/>
  <c r="J14" i="1"/>
  <c r="F25" i="1"/>
  <c r="G25" i="1" s="1"/>
  <c r="J14" i="2"/>
  <c r="C25" i="2"/>
  <c r="C56" i="2" s="1"/>
  <c r="C57" i="2" s="1"/>
  <c r="J14" i="3"/>
  <c r="F25" i="3"/>
  <c r="G25" i="3" s="1"/>
  <c r="J14" i="4"/>
  <c r="F25" i="4"/>
  <c r="G25" i="4" s="1"/>
  <c r="C56" i="4"/>
  <c r="C57" i="4" s="1"/>
  <c r="C56" i="1"/>
  <c r="C57" i="1" s="1"/>
  <c r="D56" i="2"/>
  <c r="C25" i="3"/>
  <c r="C56" i="3" s="1"/>
  <c r="C57" i="3" s="1"/>
  <c r="G14" i="4"/>
  <c r="D25" i="1"/>
  <c r="E25" i="1" s="1"/>
  <c r="H25" i="1"/>
  <c r="H56" i="1" s="1"/>
  <c r="I25" i="2"/>
  <c r="D25" i="3"/>
  <c r="D56" i="3" s="1"/>
  <c r="H25" i="3"/>
  <c r="D25" i="4"/>
  <c r="E25" i="4" s="1"/>
  <c r="H25" i="4"/>
  <c r="H56" i="4" s="1"/>
  <c r="F25" i="2"/>
  <c r="G25" i="2" s="1"/>
  <c r="E25" i="3" l="1"/>
  <c r="D56" i="1"/>
  <c r="E56" i="1" s="1"/>
  <c r="E56" i="3"/>
  <c r="D57" i="3"/>
  <c r="E57" i="3" s="1"/>
  <c r="I56" i="4"/>
  <c r="H57" i="4"/>
  <c r="F56" i="4"/>
  <c r="J56" i="4" s="1"/>
  <c r="I25" i="4"/>
  <c r="J25" i="4"/>
  <c r="I25" i="3"/>
  <c r="J25" i="3"/>
  <c r="D56" i="4"/>
  <c r="E56" i="2"/>
  <c r="D57" i="2"/>
  <c r="E57" i="2" s="1"/>
  <c r="F56" i="2"/>
  <c r="E25" i="2"/>
  <c r="I56" i="2"/>
  <c r="H57" i="2"/>
  <c r="I25" i="1"/>
  <c r="J25" i="1"/>
  <c r="F56" i="1"/>
  <c r="I56" i="1"/>
  <c r="H57" i="1"/>
  <c r="J25" i="2"/>
  <c r="H56" i="3"/>
  <c r="F56" i="3"/>
  <c r="D57" i="1" l="1"/>
  <c r="E57" i="1" s="1"/>
  <c r="G56" i="1"/>
  <c r="F57" i="1"/>
  <c r="G57" i="1" s="1"/>
  <c r="F57" i="2"/>
  <c r="G57" i="2" s="1"/>
  <c r="G56" i="2"/>
  <c r="J56" i="1"/>
  <c r="J56" i="2"/>
  <c r="F57" i="4"/>
  <c r="G57" i="4" s="1"/>
  <c r="G56" i="4"/>
  <c r="I56" i="3"/>
  <c r="H57" i="3"/>
  <c r="J56" i="3"/>
  <c r="I57" i="2"/>
  <c r="G56" i="3"/>
  <c r="F57" i="3"/>
  <c r="G57" i="3" s="1"/>
  <c r="I57" i="1"/>
  <c r="E56" i="4"/>
  <c r="D57" i="4"/>
  <c r="E57" i="4" s="1"/>
  <c r="I57" i="4"/>
  <c r="J57" i="4" l="1"/>
  <c r="J57" i="2"/>
  <c r="J57" i="1"/>
  <c r="I57" i="3"/>
  <c r="J57" i="3"/>
</calcChain>
</file>

<file path=xl/sharedStrings.xml><?xml version="1.0" encoding="utf-8"?>
<sst xmlns="http://schemas.openxmlformats.org/spreadsheetml/2006/main" count="262" uniqueCount="94">
  <si>
    <r>
      <t xml:space="preserve">TÜRKİYE </t>
    </r>
    <r>
      <rPr>
        <b/>
        <sz val="18"/>
        <color rgb="FFFF0000"/>
        <rFont val="Cambria"/>
      </rPr>
      <t>HALI</t>
    </r>
    <r>
      <rPr>
        <b/>
        <sz val="18"/>
        <rFont val="Cambria"/>
      </rPr>
      <t xml:space="preserve"> İHRACATI </t>
    </r>
  </si>
  <si>
    <t>2017 OCAK-ARALIK</t>
  </si>
  <si>
    <t>Birim: 1000 $</t>
  </si>
  <si>
    <t>2016 
ARALIK</t>
  </si>
  <si>
    <t>2017 
ARALIK</t>
  </si>
  <si>
    <t xml:space="preserve"> DEĞİŞİM % </t>
  </si>
  <si>
    <t>2016              OCAK-ARALIK</t>
  </si>
  <si>
    <t>TOPLAM HALI.'DA  PAY %</t>
  </si>
  <si>
    <t>2017              OCAK-ARALIK</t>
  </si>
  <si>
    <t>SUUDİ ARABİSTAN</t>
  </si>
  <si>
    <t>IRAK</t>
  </si>
  <si>
    <t>ALMANYA</t>
  </si>
  <si>
    <t>İSRAİL</t>
  </si>
  <si>
    <t>FAS</t>
  </si>
  <si>
    <t>LİBYA</t>
  </si>
  <si>
    <t>KUVEYT</t>
  </si>
  <si>
    <t>İLK 10 ÜLKE TOPLAMI</t>
  </si>
  <si>
    <t>KANADA</t>
  </si>
  <si>
    <t>POLONYA</t>
  </si>
  <si>
    <t>BELÇİKA</t>
  </si>
  <si>
    <t>MISIR</t>
  </si>
  <si>
    <t>CEZAYİR</t>
  </si>
  <si>
    <t>İRAN (İSLAM CUM.)</t>
  </si>
  <si>
    <t>ROMANYA</t>
  </si>
  <si>
    <t>İSVEÇ</t>
  </si>
  <si>
    <t>İTALYA</t>
  </si>
  <si>
    <t>ÇİN HALK CUMHURİYETİ</t>
  </si>
  <si>
    <t>İLK 20 ÜLKE TOPLAMI</t>
  </si>
  <si>
    <t>FRANSA</t>
  </si>
  <si>
    <t>KAZAKİSTAN</t>
  </si>
  <si>
    <t>ÜRDÜN</t>
  </si>
  <si>
    <t>AVUSTURYA</t>
  </si>
  <si>
    <t>AFGANİSTAN</t>
  </si>
  <si>
    <t>HOLLANDA</t>
  </si>
  <si>
    <t>AVUSTRALYA</t>
  </si>
  <si>
    <t>BULGARİSTAN</t>
  </si>
  <si>
    <t>KATAR</t>
  </si>
  <si>
    <t>YUNANİSTAN</t>
  </si>
  <si>
    <t>UKRAYNA</t>
  </si>
  <si>
    <t>ENDONEZYA</t>
  </si>
  <si>
    <t>LÜBNAN</t>
  </si>
  <si>
    <t>İSPANYA</t>
  </si>
  <si>
    <t>MACARİSTAN</t>
  </si>
  <si>
    <t>UMMAN</t>
  </si>
  <si>
    <t>AZERBAYCAN-NAHÇİVAN</t>
  </si>
  <si>
    <t>PAKISTAN</t>
  </si>
  <si>
    <t>YEMEN</t>
  </si>
  <si>
    <t>BEYAZ RUSYA</t>
  </si>
  <si>
    <t>DUBAİ</t>
  </si>
  <si>
    <t>MALEZYA</t>
  </si>
  <si>
    <t>BOSNA-HERSEK</t>
  </si>
  <si>
    <t>JAPONYA</t>
  </si>
  <si>
    <t>GÜRCİSTAN</t>
  </si>
  <si>
    <t>SURİYE</t>
  </si>
  <si>
    <t>HINDISTAN</t>
  </si>
  <si>
    <t>TÜRKMENİSTAN</t>
  </si>
  <si>
    <t>MAKEDONYA</t>
  </si>
  <si>
    <t>İLK 50 ÜLKE TOPLAMI</t>
  </si>
  <si>
    <t>DİĞER ÜLKELER VE S.BÖLGELER</t>
  </si>
  <si>
    <t>AB (28) TOPLAMI</t>
  </si>
  <si>
    <t xml:space="preserve">TOPLAM HALI İHRACATI </t>
  </si>
  <si>
    <r>
      <t xml:space="preserve">TÜRKİYE </t>
    </r>
    <r>
      <rPr>
        <b/>
        <sz val="18"/>
        <color rgb="FFFF0000"/>
        <rFont val="Cambria"/>
      </rPr>
      <t>MAKİNA HALISI</t>
    </r>
    <r>
      <rPr>
        <b/>
        <sz val="18"/>
        <rFont val="Cambria"/>
      </rPr>
      <t xml:space="preserve"> İHRACATI</t>
    </r>
  </si>
  <si>
    <t>2017 OCAK - ARALIK</t>
  </si>
  <si>
    <t>ŞİLİ</t>
  </si>
  <si>
    <t xml:space="preserve">TOPLAM MAKİNA HALISI İHRACATI </t>
  </si>
  <si>
    <r>
      <t>TÜRKİYE</t>
    </r>
    <r>
      <rPr>
        <b/>
        <sz val="18"/>
        <color rgb="FFFF0000"/>
        <rFont val="Cambria"/>
      </rPr>
      <t xml:space="preserve"> TUFTE HALI </t>
    </r>
    <r>
      <rPr>
        <b/>
        <sz val="18"/>
        <rFont val="Cambria"/>
      </rPr>
      <t>İHRACATI</t>
    </r>
  </si>
  <si>
    <t>RUSYA FEDERASYONU</t>
  </si>
  <si>
    <t>ÇEK CUMHURİYETİ</t>
  </si>
  <si>
    <t>KKTC</t>
  </si>
  <si>
    <t>TUNUS</t>
  </si>
  <si>
    <t>KOSOVA</t>
  </si>
  <si>
    <t>İSVİÇRE</t>
  </si>
  <si>
    <t>PORTEKİZ</t>
  </si>
  <si>
    <t>İRLANDA</t>
  </si>
  <si>
    <t>-</t>
  </si>
  <si>
    <t>ARNAVUTLUK</t>
  </si>
  <si>
    <t>SIRBİSTAN</t>
  </si>
  <si>
    <t xml:space="preserve">TOPLAM TUFTE HALISI İHRACATI </t>
  </si>
  <si>
    <r>
      <t xml:space="preserve">TÜRKİYE </t>
    </r>
    <r>
      <rPr>
        <b/>
        <sz val="18"/>
        <color rgb="FFFF0000"/>
        <rFont val="Cambria"/>
      </rPr>
      <t>EL HALISI</t>
    </r>
    <r>
      <rPr>
        <b/>
        <sz val="18"/>
        <rFont val="Cambria"/>
      </rPr>
      <t xml:space="preserve"> İHRACATI </t>
    </r>
  </si>
  <si>
    <t>AHL SERBEST BÖLGE</t>
  </si>
  <si>
    <t>KARADAĞ</t>
  </si>
  <si>
    <t>DANİMARKA</t>
  </si>
  <si>
    <t>NORVEÇ</t>
  </si>
  <si>
    <t>FİNLANDİYA</t>
  </si>
  <si>
    <t>VIETNAM</t>
  </si>
  <si>
    <t>BREZİLYA</t>
  </si>
  <si>
    <t>PERU</t>
  </si>
  <si>
    <t>KOLOMBİYA</t>
  </si>
  <si>
    <t>MEKSİKA</t>
  </si>
  <si>
    <t xml:space="preserve">TOPLAM EL HALISI İHRACATI </t>
  </si>
  <si>
    <t>ABD</t>
  </si>
  <si>
    <t>İNGİLTERE</t>
  </si>
  <si>
    <t>BAE</t>
  </si>
  <si>
    <t>GÜNEY AFRİKA CUMHURİYETİ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</si>
</sst>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\ _T_L_-;\-* #,##0\ _T_L_-;_-* &quot;-&quot;??\ _T_L_-;_-@"/>
    <numFmt numFmtId="166" formatCode="#,##0.0"/>
    <numFmt numFmtId="167" formatCode="_-* #,##0.00\ _T_L_-;\-* #,##0.00\ _T_L_-;_-* &quot;-&quot;??\ _T_L_-;_-@"/>
  </numFmts>
  <fonts count="15" x14ac:knownFonts="1">
    <font>
      <sz val="10"/>
      <color rgb="FF000000"/>
      <name val="Arial"/>
    </font>
    <font>
      <b/>
      <sz val="18"/>
      <name val="Cambria"/>
    </font>
    <font>
      <sz val="10"/>
      <name val="Arial"/>
    </font>
    <font>
      <sz val="10"/>
      <name val="Arial"/>
    </font>
    <font>
      <b/>
      <sz val="16"/>
      <name val="Cambria"/>
    </font>
    <font>
      <sz val="11"/>
      <name val="Arial"/>
    </font>
    <font>
      <b/>
      <sz val="12"/>
      <name val="Arial"/>
    </font>
    <font>
      <sz val="12"/>
      <name val="Arial"/>
    </font>
    <font>
      <b/>
      <sz val="10"/>
      <name val="Arial"/>
    </font>
    <font>
      <b/>
      <i/>
      <sz val="12"/>
      <name val="Arial"/>
    </font>
    <font>
      <i/>
      <sz val="11"/>
      <name val="Arial"/>
    </font>
    <font>
      <b/>
      <sz val="14"/>
      <name val="Arial"/>
    </font>
    <font>
      <b/>
      <i/>
      <sz val="14"/>
      <name val="Arial"/>
    </font>
    <font>
      <sz val="10"/>
      <name val="Cambria"/>
    </font>
    <font>
      <b/>
      <sz val="18"/>
      <color rgb="FFFF0000"/>
      <name val="Cambri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ECFF"/>
        <bgColor rgb="FFCCECFF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5" fillId="0" borderId="7" xfId="0" applyFont="1" applyBorder="1"/>
    <xf numFmtId="0" fontId="5" fillId="0" borderId="8" xfId="0" applyFont="1" applyBorder="1"/>
    <xf numFmtId="3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7" fontId="8" fillId="0" borderId="0" xfId="0" applyNumberFormat="1" applyFont="1"/>
    <xf numFmtId="0" fontId="8" fillId="0" borderId="0" xfId="0" applyFont="1"/>
    <xf numFmtId="0" fontId="7" fillId="2" borderId="13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9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3" fontId="6" fillId="4" borderId="17" xfId="0" applyNumberFormat="1" applyFont="1" applyFill="1" applyBorder="1" applyAlignment="1">
      <alignment horizontal="center" vertical="center"/>
    </xf>
    <xf numFmtId="166" fontId="6" fillId="4" borderId="18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165" fontId="5" fillId="2" borderId="9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166" fontId="6" fillId="4" borderId="20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3" fontId="11" fillId="5" borderId="23" xfId="0" applyNumberFormat="1" applyFont="1" applyFill="1" applyBorder="1" applyAlignment="1">
      <alignment horizontal="center" vertical="center"/>
    </xf>
    <xf numFmtId="166" fontId="11" fillId="5" borderId="24" xfId="0" applyNumberFormat="1" applyFont="1" applyFill="1" applyBorder="1" applyAlignment="1">
      <alignment horizontal="center" vertical="center"/>
    </xf>
    <xf numFmtId="164" fontId="12" fillId="5" borderId="2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13" fillId="0" borderId="4" xfId="0" applyFont="1" applyBorder="1"/>
    <xf numFmtId="3" fontId="6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164" fontId="10" fillId="0" borderId="9" xfId="0" applyNumberFormat="1" applyFont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11" fillId="5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6" fillId="4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4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4" name="image1.jpg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4" name="image1.jpg" descr="itkib_A4_logo_tek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5" name="image1.jpg" descr="itkib_A4_logo_tek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J59"/>
    </sheetView>
  </sheetViews>
  <sheetFormatPr defaultColWidth="14.42578125" defaultRowHeight="15" customHeight="1" x14ac:dyDescent="0.2"/>
  <cols>
    <col min="1" max="1" width="9.140625" customWidth="1"/>
    <col min="2" max="2" width="36" customWidth="1"/>
    <col min="3" max="4" width="17" customWidth="1"/>
    <col min="5" max="5" width="11.5703125" customWidth="1"/>
    <col min="6" max="6" width="20.28515625" customWidth="1"/>
    <col min="7" max="7" width="12.7109375" customWidth="1"/>
    <col min="8" max="8" width="20.28515625" customWidth="1"/>
    <col min="9" max="9" width="11.42578125" customWidth="1"/>
    <col min="10" max="10" width="11.5703125" customWidth="1"/>
    <col min="11" max="11" width="15.42578125" customWidth="1"/>
    <col min="12" max="26" width="8.7109375" customWidth="1"/>
  </cols>
  <sheetData>
    <row r="1" spans="1:26" ht="42.75" customHeigh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">
      <c r="A2" s="2"/>
      <c r="B2" s="64" t="s">
        <v>1</v>
      </c>
      <c r="C2" s="65"/>
      <c r="D2" s="65"/>
      <c r="E2" s="65"/>
      <c r="F2" s="65"/>
      <c r="G2" s="65"/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" customHeight="1" x14ac:dyDescent="0.2">
      <c r="A3" s="3"/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 t="s">
        <v>7</v>
      </c>
      <c r="H3" s="5" t="s">
        <v>8</v>
      </c>
      <c r="I3" s="7" t="s">
        <v>7</v>
      </c>
      <c r="J3" s="6" t="s">
        <v>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">
      <c r="A4" s="9">
        <v>1</v>
      </c>
      <c r="B4" s="10" t="s">
        <v>90</v>
      </c>
      <c r="C4" s="11">
        <v>34500.189570000002</v>
      </c>
      <c r="D4" s="11">
        <v>46732.598159999994</v>
      </c>
      <c r="E4" s="12">
        <f t="shared" ref="E4:E59" si="0">(D4-C4)/C4*100</f>
        <v>35.45606195925604</v>
      </c>
      <c r="F4" s="11">
        <v>329787.75547000003</v>
      </c>
      <c r="G4" s="13">
        <f t="shared" ref="G4:G59" si="1">(F4*100)/$F$59</f>
        <v>17.186541015628926</v>
      </c>
      <c r="H4" s="11">
        <v>462959.88310000004</v>
      </c>
      <c r="I4" s="13">
        <f t="shared" ref="I4:I59" si="2">(H4*100)/$H$59</f>
        <v>21.377026550529195</v>
      </c>
      <c r="J4" s="12">
        <f t="shared" ref="J4:J59" si="3">(H4-F4)/F4*100</f>
        <v>40.381161950724497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">
      <c r="A5" s="16">
        <v>2</v>
      </c>
      <c r="B5" s="17" t="s">
        <v>9</v>
      </c>
      <c r="C5" s="18">
        <v>24805.30659</v>
      </c>
      <c r="D5" s="18">
        <v>20906.577430000001</v>
      </c>
      <c r="E5" s="19">
        <f t="shared" si="0"/>
        <v>-15.717318977108432</v>
      </c>
      <c r="F5" s="18">
        <v>323112.32801999996</v>
      </c>
      <c r="G5" s="20">
        <f t="shared" si="1"/>
        <v>16.838658155324499</v>
      </c>
      <c r="H5" s="18">
        <v>312693.96986000001</v>
      </c>
      <c r="I5" s="20">
        <f t="shared" si="2"/>
        <v>14.438545411598312</v>
      </c>
      <c r="J5" s="19">
        <f t="shared" si="3"/>
        <v>-3.2243765577879993</v>
      </c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 x14ac:dyDescent="0.2">
      <c r="A6" s="16">
        <v>3</v>
      </c>
      <c r="B6" s="10" t="s">
        <v>10</v>
      </c>
      <c r="C6" s="11">
        <v>12175.61232</v>
      </c>
      <c r="D6" s="11">
        <v>15460.66498</v>
      </c>
      <c r="E6" s="12">
        <f t="shared" si="0"/>
        <v>26.98059509174648</v>
      </c>
      <c r="F6" s="11">
        <v>113755.56216</v>
      </c>
      <c r="G6" s="13">
        <f t="shared" si="1"/>
        <v>5.9282511324063192</v>
      </c>
      <c r="H6" s="11">
        <v>181777.31412</v>
      </c>
      <c r="I6" s="13">
        <f t="shared" si="2"/>
        <v>8.393510133550329</v>
      </c>
      <c r="J6" s="12">
        <f t="shared" si="3"/>
        <v>59.79641845057715</v>
      </c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2">
      <c r="A7" s="16">
        <v>4</v>
      </c>
      <c r="B7" s="17" t="s">
        <v>11</v>
      </c>
      <c r="C7" s="18">
        <v>11855.164849999999</v>
      </c>
      <c r="D7" s="18">
        <v>13464.06761</v>
      </c>
      <c r="E7" s="19">
        <f t="shared" si="0"/>
        <v>13.571323388219279</v>
      </c>
      <c r="F7" s="18">
        <v>114239.96529000001</v>
      </c>
      <c r="G7" s="20">
        <f t="shared" si="1"/>
        <v>5.9534952905770169</v>
      </c>
      <c r="H7" s="18">
        <v>115224.94056</v>
      </c>
      <c r="I7" s="20">
        <f t="shared" si="2"/>
        <v>5.3204752799331008</v>
      </c>
      <c r="J7" s="19">
        <f t="shared" si="3"/>
        <v>0.86219850251146313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 x14ac:dyDescent="0.2">
      <c r="A8" s="16">
        <v>5</v>
      </c>
      <c r="B8" s="10" t="s">
        <v>91</v>
      </c>
      <c r="C8" s="11">
        <v>5371.6479800000006</v>
      </c>
      <c r="D8" s="11">
        <v>7380.1023099999993</v>
      </c>
      <c r="E8" s="12">
        <f t="shared" si="0"/>
        <v>37.389909716310157</v>
      </c>
      <c r="F8" s="11">
        <v>80908.226510000008</v>
      </c>
      <c r="G8" s="13">
        <f t="shared" si="1"/>
        <v>4.2164468824325532</v>
      </c>
      <c r="H8" s="11">
        <v>87715.979000000007</v>
      </c>
      <c r="I8" s="13">
        <f t="shared" si="2"/>
        <v>4.0502576582507812</v>
      </c>
      <c r="J8" s="12">
        <f t="shared" si="3"/>
        <v>8.4141660046875231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 x14ac:dyDescent="0.2">
      <c r="A9" s="16">
        <v>6</v>
      </c>
      <c r="B9" s="17" t="s">
        <v>92</v>
      </c>
      <c r="C9" s="18">
        <v>6304.9748600000003</v>
      </c>
      <c r="D9" s="18">
        <v>4836.7694499999998</v>
      </c>
      <c r="E9" s="19">
        <f t="shared" si="0"/>
        <v>-23.286459384867403</v>
      </c>
      <c r="F9" s="18">
        <v>72799.59365000001</v>
      </c>
      <c r="G9" s="20">
        <f t="shared" si="1"/>
        <v>3.793874033933502</v>
      </c>
      <c r="H9" s="18">
        <v>63945.228779999998</v>
      </c>
      <c r="I9" s="20">
        <f t="shared" si="2"/>
        <v>2.9526507658860335</v>
      </c>
      <c r="J9" s="19">
        <f t="shared" si="3"/>
        <v>-12.162656995819662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 x14ac:dyDescent="0.2">
      <c r="A10" s="16">
        <v>7</v>
      </c>
      <c r="B10" s="10" t="s">
        <v>12</v>
      </c>
      <c r="C10" s="11">
        <v>5546.2260299999998</v>
      </c>
      <c r="D10" s="11">
        <v>5190.1420199999993</v>
      </c>
      <c r="E10" s="12">
        <f t="shared" si="0"/>
        <v>-6.4202938732376271</v>
      </c>
      <c r="F10" s="11">
        <v>37759.586900000002</v>
      </c>
      <c r="G10" s="13">
        <f t="shared" si="1"/>
        <v>1.9678010424164725</v>
      </c>
      <c r="H10" s="11">
        <v>42764.967229999995</v>
      </c>
      <c r="I10" s="13">
        <f t="shared" si="2"/>
        <v>1.9746588706277923</v>
      </c>
      <c r="J10" s="12">
        <f t="shared" si="3"/>
        <v>13.255919200747378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 x14ac:dyDescent="0.2">
      <c r="A11" s="16">
        <v>8</v>
      </c>
      <c r="B11" s="17" t="s">
        <v>13</v>
      </c>
      <c r="C11" s="18">
        <v>2415.8218900000002</v>
      </c>
      <c r="D11" s="18">
        <v>4163.7301500000003</v>
      </c>
      <c r="E11" s="19">
        <f t="shared" si="0"/>
        <v>72.352530094840731</v>
      </c>
      <c r="F11" s="18">
        <v>26244.995030000002</v>
      </c>
      <c r="G11" s="20">
        <f t="shared" si="1"/>
        <v>1.3677302327226766</v>
      </c>
      <c r="H11" s="18">
        <v>38202.816359999997</v>
      </c>
      <c r="I11" s="20">
        <f t="shared" si="2"/>
        <v>1.7640029934436257</v>
      </c>
      <c r="J11" s="19">
        <f t="shared" si="3"/>
        <v>45.562292224979686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 x14ac:dyDescent="0.2">
      <c r="A12" s="16">
        <v>9</v>
      </c>
      <c r="B12" s="10" t="s">
        <v>14</v>
      </c>
      <c r="C12" s="11">
        <v>2269.2687099999998</v>
      </c>
      <c r="D12" s="11">
        <v>3403.51818</v>
      </c>
      <c r="E12" s="12">
        <f t="shared" si="0"/>
        <v>49.983039249679706</v>
      </c>
      <c r="F12" s="11">
        <v>35416.902950000003</v>
      </c>
      <c r="G12" s="13">
        <f t="shared" si="1"/>
        <v>1.8457145394292711</v>
      </c>
      <c r="H12" s="11">
        <v>37103.199030000003</v>
      </c>
      <c r="I12" s="13">
        <f t="shared" si="2"/>
        <v>1.7132285101310953</v>
      </c>
      <c r="J12" s="12">
        <f t="shared" si="3"/>
        <v>4.761274813838571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9.5" customHeight="1" x14ac:dyDescent="0.2">
      <c r="A13" s="21">
        <v>10</v>
      </c>
      <c r="B13" s="17" t="s">
        <v>15</v>
      </c>
      <c r="C13" s="18">
        <v>2063.76028</v>
      </c>
      <c r="D13" s="18">
        <v>2811.9297999999999</v>
      </c>
      <c r="E13" s="19">
        <f t="shared" si="0"/>
        <v>36.252733771966959</v>
      </c>
      <c r="F13" s="18">
        <v>27057.96197</v>
      </c>
      <c r="G13" s="20">
        <f t="shared" si="1"/>
        <v>1.410097147281854</v>
      </c>
      <c r="H13" s="18">
        <v>32605.683010000001</v>
      </c>
      <c r="I13" s="20">
        <f t="shared" si="2"/>
        <v>1.5055571267550907</v>
      </c>
      <c r="J13" s="19">
        <f t="shared" si="3"/>
        <v>20.503100145350675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 x14ac:dyDescent="0.2">
      <c r="A14" s="59" t="s">
        <v>16</v>
      </c>
      <c r="B14" s="60"/>
      <c r="C14" s="22">
        <f t="shared" ref="C14:D14" si="4">SUM(C4:C13)</f>
        <v>107307.97308000001</v>
      </c>
      <c r="D14" s="22">
        <f t="shared" si="4"/>
        <v>124350.10009000001</v>
      </c>
      <c r="E14" s="23">
        <f t="shared" si="0"/>
        <v>15.881510498101372</v>
      </c>
      <c r="F14" s="22">
        <f>SUM(F4:F13)</f>
        <v>1161082.8779500003</v>
      </c>
      <c r="G14" s="24">
        <f t="shared" si="1"/>
        <v>60.508609472153104</v>
      </c>
      <c r="H14" s="22">
        <f>SUM(H4:H13)</f>
        <v>1374993.9810500003</v>
      </c>
      <c r="I14" s="24">
        <f t="shared" si="2"/>
        <v>63.489913300705361</v>
      </c>
      <c r="J14" s="23">
        <f t="shared" si="3"/>
        <v>18.423413794343421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.5" customHeight="1" x14ac:dyDescent="0.2">
      <c r="A15" s="16">
        <v>11</v>
      </c>
      <c r="B15" s="10" t="s">
        <v>17</v>
      </c>
      <c r="C15" s="11">
        <v>1523.4603</v>
      </c>
      <c r="D15" s="11">
        <v>2533.8547200000003</v>
      </c>
      <c r="E15" s="12">
        <f t="shared" si="0"/>
        <v>66.322333440523551</v>
      </c>
      <c r="F15" s="11">
        <v>18119.488390000002</v>
      </c>
      <c r="G15" s="13">
        <f t="shared" si="1"/>
        <v>0.94427802497741753</v>
      </c>
      <c r="H15" s="11">
        <v>31395.270420000001</v>
      </c>
      <c r="I15" s="13">
        <f t="shared" si="2"/>
        <v>1.4496667072650378</v>
      </c>
      <c r="J15" s="12">
        <f t="shared" si="3"/>
        <v>73.267973930912945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9.5" customHeight="1" x14ac:dyDescent="0.2">
      <c r="A16" s="16">
        <v>12</v>
      </c>
      <c r="B16" s="25" t="s">
        <v>18</v>
      </c>
      <c r="C16" s="26">
        <v>2136.2606800000003</v>
      </c>
      <c r="D16" s="26">
        <v>2263.07681</v>
      </c>
      <c r="E16" s="27">
        <f t="shared" si="0"/>
        <v>5.9363602573071601</v>
      </c>
      <c r="F16" s="26">
        <v>30135.328949999999</v>
      </c>
      <c r="G16" s="28">
        <f t="shared" si="1"/>
        <v>1.5704708814325852</v>
      </c>
      <c r="H16" s="26">
        <v>30837.299469999998</v>
      </c>
      <c r="I16" s="28">
        <f t="shared" si="2"/>
        <v>1.4239025746738827</v>
      </c>
      <c r="J16" s="27">
        <f t="shared" si="3"/>
        <v>2.3293939188939863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 x14ac:dyDescent="0.2">
      <c r="A17" s="16">
        <v>13</v>
      </c>
      <c r="B17" s="10" t="s">
        <v>19</v>
      </c>
      <c r="C17" s="11">
        <v>2693.0441099999998</v>
      </c>
      <c r="D17" s="11">
        <v>3193.7152599999999</v>
      </c>
      <c r="E17" s="12">
        <f t="shared" si="0"/>
        <v>18.591271793167923</v>
      </c>
      <c r="F17" s="11">
        <v>32111.156629999998</v>
      </c>
      <c r="G17" s="29">
        <f t="shared" si="1"/>
        <v>1.6734390568693591</v>
      </c>
      <c r="H17" s="11">
        <v>30516.6672</v>
      </c>
      <c r="I17" s="29">
        <f t="shared" si="2"/>
        <v>1.4090974807576442</v>
      </c>
      <c r="J17" s="12">
        <f t="shared" si="3"/>
        <v>-4.9655309784460977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9.5" customHeight="1" x14ac:dyDescent="0.2">
      <c r="A18" s="16">
        <v>14</v>
      </c>
      <c r="B18" s="25" t="s">
        <v>20</v>
      </c>
      <c r="C18" s="26">
        <v>1321.7868100000001</v>
      </c>
      <c r="D18" s="26">
        <v>4664.5681199999999</v>
      </c>
      <c r="E18" s="27">
        <f t="shared" si="0"/>
        <v>252.89867357656561</v>
      </c>
      <c r="F18" s="26">
        <v>42983.168010000001</v>
      </c>
      <c r="G18" s="28">
        <f t="shared" si="1"/>
        <v>2.2400224621218077</v>
      </c>
      <c r="H18" s="26">
        <v>29082.441129999999</v>
      </c>
      <c r="I18" s="28">
        <f t="shared" si="2"/>
        <v>1.3428725444358318</v>
      </c>
      <c r="J18" s="27">
        <f t="shared" si="3"/>
        <v>-32.339931009194132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 x14ac:dyDescent="0.2">
      <c r="A19" s="16">
        <v>15</v>
      </c>
      <c r="B19" s="10" t="s">
        <v>21</v>
      </c>
      <c r="C19" s="11">
        <v>1710.11022</v>
      </c>
      <c r="D19" s="11">
        <v>2933.82494</v>
      </c>
      <c r="E19" s="12">
        <f t="shared" si="0"/>
        <v>71.557651997425054</v>
      </c>
      <c r="F19" s="11">
        <v>26998.816269999999</v>
      </c>
      <c r="G19" s="13">
        <f t="shared" si="1"/>
        <v>1.4070148315133397</v>
      </c>
      <c r="H19" s="11">
        <v>28628.77763</v>
      </c>
      <c r="I19" s="13">
        <f t="shared" si="2"/>
        <v>1.3219247754421819</v>
      </c>
      <c r="J19" s="12">
        <f t="shared" si="3"/>
        <v>6.0371586061391467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9.5" customHeight="1" x14ac:dyDescent="0.2">
      <c r="A20" s="16">
        <v>16</v>
      </c>
      <c r="B20" s="25" t="s">
        <v>22</v>
      </c>
      <c r="C20" s="26">
        <v>2668.2261699999999</v>
      </c>
      <c r="D20" s="26">
        <v>3249.9912000000004</v>
      </c>
      <c r="E20" s="27">
        <f t="shared" si="0"/>
        <v>21.8034376748505</v>
      </c>
      <c r="F20" s="26">
        <v>51007.383470000001</v>
      </c>
      <c r="G20" s="28">
        <f t="shared" si="1"/>
        <v>2.6581959868634772</v>
      </c>
      <c r="H20" s="26">
        <v>28500.047460000002</v>
      </c>
      <c r="I20" s="28">
        <f t="shared" si="2"/>
        <v>1.3159807004533999</v>
      </c>
      <c r="J20" s="27">
        <f t="shared" si="3"/>
        <v>-44.125643149756336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 x14ac:dyDescent="0.2">
      <c r="A21" s="16">
        <v>17</v>
      </c>
      <c r="B21" s="10" t="s">
        <v>23</v>
      </c>
      <c r="C21" s="11">
        <v>1868.07674</v>
      </c>
      <c r="D21" s="11">
        <v>1676.6371299999998</v>
      </c>
      <c r="E21" s="12">
        <f t="shared" si="0"/>
        <v>-10.247952126420682</v>
      </c>
      <c r="F21" s="11">
        <v>26179.310460000001</v>
      </c>
      <c r="G21" s="29">
        <f t="shared" si="1"/>
        <v>1.3643071506413238</v>
      </c>
      <c r="H21" s="11">
        <v>26101.956989999999</v>
      </c>
      <c r="I21" s="29">
        <f t="shared" si="2"/>
        <v>1.2052496295353439</v>
      </c>
      <c r="J21" s="12">
        <f t="shared" si="3"/>
        <v>-0.29547558220905806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 x14ac:dyDescent="0.2">
      <c r="A22" s="16">
        <v>18</v>
      </c>
      <c r="B22" s="25" t="s">
        <v>24</v>
      </c>
      <c r="C22" s="26">
        <v>1940.46506</v>
      </c>
      <c r="D22" s="26">
        <v>2116.8031099999998</v>
      </c>
      <c r="E22" s="27">
        <f t="shared" si="0"/>
        <v>9.0874117568496615</v>
      </c>
      <c r="F22" s="26">
        <v>22116.774280000001</v>
      </c>
      <c r="G22" s="28">
        <f t="shared" si="1"/>
        <v>1.1525923627907546</v>
      </c>
      <c r="H22" s="26">
        <v>24765.731969999997</v>
      </c>
      <c r="I22" s="28">
        <f t="shared" si="2"/>
        <v>1.143549860780539</v>
      </c>
      <c r="J22" s="27">
        <f t="shared" si="3"/>
        <v>11.977143033898139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 x14ac:dyDescent="0.2">
      <c r="A23" s="16">
        <v>19</v>
      </c>
      <c r="B23" s="10" t="s">
        <v>25</v>
      </c>
      <c r="C23" s="11">
        <v>1711.26775</v>
      </c>
      <c r="D23" s="11">
        <v>1886.5530700000002</v>
      </c>
      <c r="E23" s="12">
        <f t="shared" si="0"/>
        <v>10.243009605013603</v>
      </c>
      <c r="F23" s="11">
        <v>23075.227360000001</v>
      </c>
      <c r="G23" s="13">
        <f t="shared" si="1"/>
        <v>1.2025411340770018</v>
      </c>
      <c r="H23" s="11">
        <v>24071.581140000002</v>
      </c>
      <c r="I23" s="13">
        <f t="shared" si="2"/>
        <v>1.1114976651915389</v>
      </c>
      <c r="J23" s="12">
        <f t="shared" si="3"/>
        <v>4.3178503269144004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9.5" customHeight="1" x14ac:dyDescent="0.2">
      <c r="A24" s="21">
        <v>20</v>
      </c>
      <c r="B24" s="25" t="s">
        <v>26</v>
      </c>
      <c r="C24" s="26">
        <v>1958.4469299999998</v>
      </c>
      <c r="D24" s="26">
        <v>1249.04458</v>
      </c>
      <c r="E24" s="27">
        <f t="shared" si="0"/>
        <v>-36.222699687859297</v>
      </c>
      <c r="F24" s="26">
        <v>24600.72424</v>
      </c>
      <c r="G24" s="28">
        <f t="shared" si="1"/>
        <v>1.2820407948814763</v>
      </c>
      <c r="H24" s="26">
        <v>21240.628339999999</v>
      </c>
      <c r="I24" s="28">
        <f t="shared" si="2"/>
        <v>0.98077931274236319</v>
      </c>
      <c r="J24" s="27">
        <f t="shared" si="3"/>
        <v>-13.65852430692504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 x14ac:dyDescent="0.2">
      <c r="A25" s="59" t="s">
        <v>27</v>
      </c>
      <c r="B25" s="60"/>
      <c r="C25" s="22">
        <f t="shared" ref="C25:D25" si="5">SUM(C14:C24)</f>
        <v>126839.11785000004</v>
      </c>
      <c r="D25" s="22">
        <f t="shared" si="5"/>
        <v>150118.16902999999</v>
      </c>
      <c r="E25" s="23">
        <f t="shared" si="0"/>
        <v>18.353211197455472</v>
      </c>
      <c r="F25" s="22">
        <f>SUM(F14:F24)</f>
        <v>1458410.2560100004</v>
      </c>
      <c r="G25" s="24">
        <f t="shared" si="1"/>
        <v>76.003512158321655</v>
      </c>
      <c r="H25" s="22">
        <f>SUM(H14:H24)</f>
        <v>1650134.3828000003</v>
      </c>
      <c r="I25" s="24">
        <f t="shared" si="2"/>
        <v>76.194434551983136</v>
      </c>
      <c r="J25" s="23">
        <f t="shared" si="3"/>
        <v>13.146103848345758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9.5" customHeight="1" x14ac:dyDescent="0.2">
      <c r="A26" s="16">
        <v>21</v>
      </c>
      <c r="B26" s="10" t="s">
        <v>28</v>
      </c>
      <c r="C26" s="11">
        <v>2174.0214300000002</v>
      </c>
      <c r="D26" s="11">
        <v>2570.2296800000004</v>
      </c>
      <c r="E26" s="12">
        <f t="shared" si="0"/>
        <v>18.2246708580053</v>
      </c>
      <c r="F26" s="11">
        <v>18962.52306</v>
      </c>
      <c r="G26" s="29">
        <f t="shared" si="1"/>
        <v>0.98821188757005152</v>
      </c>
      <c r="H26" s="11">
        <v>19981.87184</v>
      </c>
      <c r="I26" s="29">
        <f t="shared" si="2"/>
        <v>0.92265662845928698</v>
      </c>
      <c r="J26" s="12">
        <f t="shared" si="3"/>
        <v>5.3755967851674704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 x14ac:dyDescent="0.2">
      <c r="A27" s="16">
        <v>22</v>
      </c>
      <c r="B27" s="25" t="s">
        <v>29</v>
      </c>
      <c r="C27" s="26">
        <v>1097.19271</v>
      </c>
      <c r="D27" s="26">
        <v>1947.9023099999999</v>
      </c>
      <c r="E27" s="27">
        <f t="shared" si="0"/>
        <v>77.535112314043715</v>
      </c>
      <c r="F27" s="26">
        <v>12065.843500000001</v>
      </c>
      <c r="G27" s="30">
        <f t="shared" si="1"/>
        <v>0.62879870693008078</v>
      </c>
      <c r="H27" s="26">
        <v>19355.628359999999</v>
      </c>
      <c r="I27" s="30">
        <f t="shared" si="2"/>
        <v>0.89374003333356167</v>
      </c>
      <c r="J27" s="27">
        <f t="shared" si="3"/>
        <v>60.416703233387679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 x14ac:dyDescent="0.2">
      <c r="A28" s="16">
        <v>23</v>
      </c>
      <c r="B28" s="10" t="s">
        <v>30</v>
      </c>
      <c r="C28" s="11">
        <v>810.06392000000005</v>
      </c>
      <c r="D28" s="11">
        <v>1270.45579</v>
      </c>
      <c r="E28" s="12">
        <f t="shared" si="0"/>
        <v>56.834017493335573</v>
      </c>
      <c r="F28" s="11">
        <v>19379.28487</v>
      </c>
      <c r="G28" s="29">
        <f t="shared" si="1"/>
        <v>1.0099309896971296</v>
      </c>
      <c r="H28" s="11">
        <v>19048.900030000001</v>
      </c>
      <c r="I28" s="29">
        <f t="shared" si="2"/>
        <v>0.87957694946049714</v>
      </c>
      <c r="J28" s="12">
        <f t="shared" si="3"/>
        <v>-1.7048350453398273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 x14ac:dyDescent="0.2">
      <c r="A29" s="16">
        <v>24</v>
      </c>
      <c r="B29" s="25" t="s">
        <v>31</v>
      </c>
      <c r="C29" s="26">
        <v>1125.53873</v>
      </c>
      <c r="D29" s="26">
        <v>2042.4819</v>
      </c>
      <c r="E29" s="27">
        <f t="shared" si="0"/>
        <v>81.467047340076874</v>
      </c>
      <c r="F29" s="26">
        <v>10467.22589</v>
      </c>
      <c r="G29" s="30">
        <f t="shared" si="1"/>
        <v>0.54548843640952771</v>
      </c>
      <c r="H29" s="26">
        <v>17719.065859999999</v>
      </c>
      <c r="I29" s="30">
        <f t="shared" si="2"/>
        <v>0.81817227618829802</v>
      </c>
      <c r="J29" s="27">
        <f t="shared" si="3"/>
        <v>69.281393620521158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9.5" customHeight="1" x14ac:dyDescent="0.2">
      <c r="A30" s="16">
        <v>25</v>
      </c>
      <c r="B30" s="10" t="s">
        <v>32</v>
      </c>
      <c r="C30" s="11">
        <v>2220.2037400000004</v>
      </c>
      <c r="D30" s="11">
        <v>1655.2211599999998</v>
      </c>
      <c r="E30" s="12">
        <f t="shared" si="0"/>
        <v>-25.44733034275496</v>
      </c>
      <c r="F30" s="11">
        <v>23571.523850000001</v>
      </c>
      <c r="G30" s="29">
        <f t="shared" si="1"/>
        <v>1.228405102158963</v>
      </c>
      <c r="H30" s="11">
        <v>17483.064190000001</v>
      </c>
      <c r="I30" s="29">
        <f t="shared" si="2"/>
        <v>0.80727497352834066</v>
      </c>
      <c r="J30" s="12">
        <f t="shared" si="3"/>
        <v>-25.829724453728943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 x14ac:dyDescent="0.2">
      <c r="A31" s="16">
        <v>26</v>
      </c>
      <c r="B31" s="25" t="s">
        <v>33</v>
      </c>
      <c r="C31" s="26">
        <v>1449.3262500000001</v>
      </c>
      <c r="D31" s="26">
        <v>1431.6760099999999</v>
      </c>
      <c r="E31" s="27">
        <f t="shared" si="0"/>
        <v>-1.2178237991618635</v>
      </c>
      <c r="F31" s="26">
        <v>16544.21082</v>
      </c>
      <c r="G31" s="30">
        <f t="shared" si="1"/>
        <v>0.86218409602235024</v>
      </c>
      <c r="H31" s="26">
        <v>17319.363239999999</v>
      </c>
      <c r="I31" s="30">
        <f t="shared" si="2"/>
        <v>0.79971613380541584</v>
      </c>
      <c r="J31" s="27">
        <f t="shared" si="3"/>
        <v>4.6853393518349673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9.5" customHeight="1" x14ac:dyDescent="0.2">
      <c r="A32" s="16">
        <v>27</v>
      </c>
      <c r="B32" s="10" t="s">
        <v>34</v>
      </c>
      <c r="C32" s="11">
        <v>1115.16716</v>
      </c>
      <c r="D32" s="11">
        <v>1185.7551100000001</v>
      </c>
      <c r="E32" s="12">
        <f t="shared" si="0"/>
        <v>6.3298088871268492</v>
      </c>
      <c r="F32" s="11">
        <v>16153.32461</v>
      </c>
      <c r="G32" s="29">
        <f t="shared" si="1"/>
        <v>0.84181347349564495</v>
      </c>
      <c r="H32" s="11">
        <v>17272.434870000001</v>
      </c>
      <c r="I32" s="29">
        <f t="shared" si="2"/>
        <v>0.79754923112532705</v>
      </c>
      <c r="J32" s="12">
        <f t="shared" si="3"/>
        <v>6.9280490983707237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9.5" customHeight="1" x14ac:dyDescent="0.2">
      <c r="A33" s="16">
        <v>28</v>
      </c>
      <c r="B33" s="25" t="s">
        <v>93</v>
      </c>
      <c r="C33" s="26">
        <v>1249.01908</v>
      </c>
      <c r="D33" s="26">
        <v>1675.0838200000001</v>
      </c>
      <c r="E33" s="27">
        <f t="shared" si="0"/>
        <v>34.11194807368355</v>
      </c>
      <c r="F33" s="26">
        <v>12217.06034</v>
      </c>
      <c r="G33" s="30">
        <f t="shared" si="1"/>
        <v>0.63667921304289854</v>
      </c>
      <c r="H33" s="26">
        <v>16776.533879999999</v>
      </c>
      <c r="I33" s="30">
        <f t="shared" si="2"/>
        <v>0.77465115935573925</v>
      </c>
      <c r="J33" s="27">
        <f t="shared" si="3"/>
        <v>37.320545312130292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9.5" customHeight="1" x14ac:dyDescent="0.2">
      <c r="A34" s="16">
        <v>29</v>
      </c>
      <c r="B34" s="10" t="s">
        <v>35</v>
      </c>
      <c r="C34" s="11">
        <v>1198.3625</v>
      </c>
      <c r="D34" s="11">
        <v>1354.6751999999999</v>
      </c>
      <c r="E34" s="12">
        <f t="shared" si="0"/>
        <v>13.043857764240782</v>
      </c>
      <c r="F34" s="11">
        <v>12854.40691</v>
      </c>
      <c r="G34" s="29">
        <f t="shared" si="1"/>
        <v>0.66989385726419326</v>
      </c>
      <c r="H34" s="11">
        <v>16347.55327</v>
      </c>
      <c r="I34" s="29">
        <f t="shared" si="2"/>
        <v>0.75484311502103962</v>
      </c>
      <c r="J34" s="12">
        <f t="shared" si="3"/>
        <v>27.174698797519241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9.5" customHeight="1" x14ac:dyDescent="0.2">
      <c r="A35" s="16">
        <v>30</v>
      </c>
      <c r="B35" s="25" t="s">
        <v>36</v>
      </c>
      <c r="C35" s="26">
        <v>573.75111000000004</v>
      </c>
      <c r="D35" s="26">
        <v>2034.4829299999999</v>
      </c>
      <c r="E35" s="27">
        <f t="shared" si="0"/>
        <v>254.59328871712336</v>
      </c>
      <c r="F35" s="26">
        <v>9002.8559399999995</v>
      </c>
      <c r="G35" s="30">
        <f t="shared" si="1"/>
        <v>0.46917434108521267</v>
      </c>
      <c r="H35" s="26">
        <v>13720.83389</v>
      </c>
      <c r="I35" s="30">
        <f t="shared" si="2"/>
        <v>0.63355517631011504</v>
      </c>
      <c r="J35" s="27">
        <f t="shared" si="3"/>
        <v>52.40534760795029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9.5" customHeight="1" x14ac:dyDescent="0.2">
      <c r="A36" s="16">
        <v>31</v>
      </c>
      <c r="B36" s="10" t="s">
        <v>37</v>
      </c>
      <c r="C36" s="11">
        <v>1016.0597700000001</v>
      </c>
      <c r="D36" s="11">
        <v>539.76614000000006</v>
      </c>
      <c r="E36" s="12">
        <f t="shared" si="0"/>
        <v>-46.87653660374724</v>
      </c>
      <c r="F36" s="11">
        <v>13057.41454</v>
      </c>
      <c r="G36" s="29">
        <f t="shared" si="1"/>
        <v>0.68047338576884697</v>
      </c>
      <c r="H36" s="11">
        <v>13661.878849999999</v>
      </c>
      <c r="I36" s="29">
        <f t="shared" si="2"/>
        <v>0.63083294593687278</v>
      </c>
      <c r="J36" s="12">
        <f t="shared" si="3"/>
        <v>4.6292802311536274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9.5" customHeight="1" x14ac:dyDescent="0.2">
      <c r="A37" s="16">
        <v>32</v>
      </c>
      <c r="B37" s="25" t="s">
        <v>38</v>
      </c>
      <c r="C37" s="26">
        <v>1383.5978300000002</v>
      </c>
      <c r="D37" s="26">
        <v>1142.1589099999999</v>
      </c>
      <c r="E37" s="27">
        <f t="shared" si="0"/>
        <v>-17.450079406383594</v>
      </c>
      <c r="F37" s="26">
        <v>10871.534009999999</v>
      </c>
      <c r="G37" s="30">
        <f t="shared" si="1"/>
        <v>0.56655852761842918</v>
      </c>
      <c r="H37" s="26">
        <v>13308.180900000001</v>
      </c>
      <c r="I37" s="30">
        <f t="shared" si="2"/>
        <v>0.61450105467798255</v>
      </c>
      <c r="J37" s="27">
        <f t="shared" si="3"/>
        <v>22.413091728901303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9.5" customHeight="1" x14ac:dyDescent="0.2">
      <c r="A38" s="16">
        <v>33</v>
      </c>
      <c r="B38" s="10" t="s">
        <v>39</v>
      </c>
      <c r="C38" s="11">
        <v>1347.0171599999999</v>
      </c>
      <c r="D38" s="11">
        <v>1342.4290600000002</v>
      </c>
      <c r="E38" s="12">
        <f t="shared" si="0"/>
        <v>-0.34061184491515412</v>
      </c>
      <c r="F38" s="11">
        <v>10251.304480000001</v>
      </c>
      <c r="G38" s="29">
        <f t="shared" si="1"/>
        <v>0.53423591988165142</v>
      </c>
      <c r="H38" s="11">
        <v>12906.43008</v>
      </c>
      <c r="I38" s="29">
        <f t="shared" si="2"/>
        <v>0.59595033730625335</v>
      </c>
      <c r="J38" s="12">
        <f t="shared" si="3"/>
        <v>25.900368145147507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9.5" customHeight="1" x14ac:dyDescent="0.2">
      <c r="A39" s="16">
        <v>34</v>
      </c>
      <c r="B39" s="25" t="s">
        <v>40</v>
      </c>
      <c r="C39" s="26">
        <v>472.74104999999997</v>
      </c>
      <c r="D39" s="26">
        <v>814.11208999999997</v>
      </c>
      <c r="E39" s="27">
        <f t="shared" si="0"/>
        <v>72.211000081334177</v>
      </c>
      <c r="F39" s="26">
        <v>12624.42787</v>
      </c>
      <c r="G39" s="30">
        <f t="shared" si="1"/>
        <v>0.65790874217687911</v>
      </c>
      <c r="H39" s="26">
        <v>12862.225759999999</v>
      </c>
      <c r="I39" s="30">
        <f t="shared" si="2"/>
        <v>0.59390921677554853</v>
      </c>
      <c r="J39" s="27">
        <f t="shared" si="3"/>
        <v>1.8836330045901701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 x14ac:dyDescent="0.2">
      <c r="A40" s="16">
        <v>35</v>
      </c>
      <c r="B40" s="10" t="s">
        <v>41</v>
      </c>
      <c r="C40" s="11">
        <v>1167.13067</v>
      </c>
      <c r="D40" s="11">
        <v>1330.80242</v>
      </c>
      <c r="E40" s="12">
        <f t="shared" si="0"/>
        <v>14.023429784430219</v>
      </c>
      <c r="F40" s="11">
        <v>10697.185609999999</v>
      </c>
      <c r="G40" s="29">
        <f t="shared" si="1"/>
        <v>0.55747254465542051</v>
      </c>
      <c r="H40" s="11">
        <v>12796.702880000001</v>
      </c>
      <c r="I40" s="29">
        <f t="shared" si="2"/>
        <v>0.59088371846228638</v>
      </c>
      <c r="J40" s="12">
        <f t="shared" si="3"/>
        <v>19.626819114340883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9.5" customHeight="1" x14ac:dyDescent="0.2">
      <c r="A41" s="16">
        <v>36</v>
      </c>
      <c r="B41" s="25" t="s">
        <v>42</v>
      </c>
      <c r="C41" s="26">
        <v>749.83641</v>
      </c>
      <c r="D41" s="26">
        <v>616.38704000000007</v>
      </c>
      <c r="E41" s="27">
        <f t="shared" si="0"/>
        <v>-17.797131243600177</v>
      </c>
      <c r="F41" s="26">
        <v>8612.7118599999994</v>
      </c>
      <c r="G41" s="30">
        <f t="shared" si="1"/>
        <v>0.44884239388065744</v>
      </c>
      <c r="H41" s="26">
        <v>11608.97169</v>
      </c>
      <c r="I41" s="30">
        <f t="shared" si="2"/>
        <v>0.53604060546185095</v>
      </c>
      <c r="J41" s="27">
        <f t="shared" si="3"/>
        <v>34.788808434606111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9.5" customHeight="1" x14ac:dyDescent="0.2">
      <c r="A42" s="16">
        <v>37</v>
      </c>
      <c r="B42" s="10" t="s">
        <v>43</v>
      </c>
      <c r="C42" s="11">
        <v>276.71098000000001</v>
      </c>
      <c r="D42" s="11">
        <v>1501.9955199999999</v>
      </c>
      <c r="E42" s="12">
        <f t="shared" si="0"/>
        <v>442.80300694970612</v>
      </c>
      <c r="F42" s="11">
        <v>9986.5901400000002</v>
      </c>
      <c r="G42" s="29">
        <f t="shared" si="1"/>
        <v>0.52044061127369123</v>
      </c>
      <c r="H42" s="11">
        <v>11196.71524</v>
      </c>
      <c r="I42" s="29">
        <f t="shared" si="2"/>
        <v>0.51700479393912058</v>
      </c>
      <c r="J42" s="12">
        <f t="shared" si="3"/>
        <v>12.117500398389227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9.5" customHeight="1" x14ac:dyDescent="0.2">
      <c r="A43" s="16">
        <v>38</v>
      </c>
      <c r="B43" s="25" t="s">
        <v>44</v>
      </c>
      <c r="C43" s="26">
        <v>903.97165000000007</v>
      </c>
      <c r="D43" s="26">
        <v>1472.00828</v>
      </c>
      <c r="E43" s="27">
        <f t="shared" si="0"/>
        <v>62.83788103310539</v>
      </c>
      <c r="F43" s="26">
        <v>9588.2868800000015</v>
      </c>
      <c r="G43" s="30">
        <f t="shared" si="1"/>
        <v>0.49968345700975314</v>
      </c>
      <c r="H43" s="26">
        <v>11041.03255</v>
      </c>
      <c r="I43" s="30">
        <f t="shared" si="2"/>
        <v>0.50981619484214658</v>
      </c>
      <c r="J43" s="27">
        <f t="shared" si="3"/>
        <v>15.151253692985019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9.5" customHeight="1" x14ac:dyDescent="0.2">
      <c r="A44" s="16">
        <v>39</v>
      </c>
      <c r="B44" s="10" t="s">
        <v>45</v>
      </c>
      <c r="C44" s="11">
        <v>1105.24119</v>
      </c>
      <c r="D44" s="11">
        <v>1249.6369399999999</v>
      </c>
      <c r="E44" s="12">
        <f t="shared" si="0"/>
        <v>13.064637049945624</v>
      </c>
      <c r="F44" s="11">
        <v>9323.7784300000003</v>
      </c>
      <c r="G44" s="29">
        <f t="shared" si="1"/>
        <v>0.4858988781419698</v>
      </c>
      <c r="H44" s="11">
        <v>11018.69649</v>
      </c>
      <c r="I44" s="29">
        <f t="shared" si="2"/>
        <v>0.50878483431808352</v>
      </c>
      <c r="J44" s="12">
        <f t="shared" si="3"/>
        <v>18.1784463533203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9.5" customHeight="1" x14ac:dyDescent="0.2">
      <c r="A45" s="16">
        <v>40</v>
      </c>
      <c r="B45" s="25" t="s">
        <v>46</v>
      </c>
      <c r="C45" s="26">
        <v>153.9126</v>
      </c>
      <c r="D45" s="26">
        <v>385.86387999999999</v>
      </c>
      <c r="E45" s="27">
        <f t="shared" si="0"/>
        <v>150.70324326923202</v>
      </c>
      <c r="F45" s="26">
        <v>8039.34879</v>
      </c>
      <c r="G45" s="30">
        <f t="shared" si="1"/>
        <v>0.41896218227195708</v>
      </c>
      <c r="H45" s="26">
        <v>10731.213189999999</v>
      </c>
      <c r="I45" s="30">
        <f t="shared" si="2"/>
        <v>0.49551038363397032</v>
      </c>
      <c r="J45" s="27">
        <f t="shared" si="3"/>
        <v>33.483612545189729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9.5" customHeight="1" x14ac:dyDescent="0.2">
      <c r="A46" s="16">
        <v>41</v>
      </c>
      <c r="B46" s="10" t="s">
        <v>47</v>
      </c>
      <c r="C46" s="11">
        <v>1177.8167800000001</v>
      </c>
      <c r="D46" s="11">
        <v>2095.7936399999999</v>
      </c>
      <c r="E46" s="12">
        <f t="shared" si="0"/>
        <v>77.938850557045015</v>
      </c>
      <c r="F46" s="11">
        <v>4941.4843799999999</v>
      </c>
      <c r="G46" s="29">
        <f t="shared" si="1"/>
        <v>0.25752024617750024</v>
      </c>
      <c r="H46" s="11">
        <v>9689.3548499999997</v>
      </c>
      <c r="I46" s="29">
        <f t="shared" si="2"/>
        <v>0.44740290346325434</v>
      </c>
      <c r="J46" s="12">
        <f t="shared" si="3"/>
        <v>96.081867408432444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9.5" customHeight="1" x14ac:dyDescent="0.2">
      <c r="A47" s="16">
        <v>42</v>
      </c>
      <c r="B47" s="25" t="s">
        <v>48</v>
      </c>
      <c r="C47" s="26">
        <v>493.72260999999997</v>
      </c>
      <c r="D47" s="26">
        <v>580.32843000000003</v>
      </c>
      <c r="E47" s="27">
        <f t="shared" si="0"/>
        <v>17.541392321490008</v>
      </c>
      <c r="F47" s="26">
        <v>3600.7231400000001</v>
      </c>
      <c r="G47" s="30">
        <f t="shared" si="1"/>
        <v>0.18764788839215593</v>
      </c>
      <c r="H47" s="26">
        <v>9628.0394099999994</v>
      </c>
      <c r="I47" s="30">
        <f t="shared" si="2"/>
        <v>0.44457168236465588</v>
      </c>
      <c r="J47" s="27">
        <f t="shared" si="3"/>
        <v>167.39182757605738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9.5" customHeight="1" x14ac:dyDescent="0.2">
      <c r="A48" s="16">
        <v>43</v>
      </c>
      <c r="B48" s="10" t="s">
        <v>49</v>
      </c>
      <c r="C48" s="11">
        <v>983.11022000000003</v>
      </c>
      <c r="D48" s="11">
        <v>686.93110000000001</v>
      </c>
      <c r="E48" s="12">
        <f t="shared" si="0"/>
        <v>-30.126746113980996</v>
      </c>
      <c r="F48" s="11">
        <v>13227.74568</v>
      </c>
      <c r="G48" s="29">
        <f t="shared" si="1"/>
        <v>0.68935001346436831</v>
      </c>
      <c r="H48" s="11">
        <v>9447.4765800000005</v>
      </c>
      <c r="I48" s="29">
        <f t="shared" si="2"/>
        <v>0.43623425065220894</v>
      </c>
      <c r="J48" s="12">
        <f t="shared" si="3"/>
        <v>-28.578332177308685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9.5" customHeight="1" x14ac:dyDescent="0.2">
      <c r="A49" s="16">
        <v>44</v>
      </c>
      <c r="B49" s="25" t="s">
        <v>50</v>
      </c>
      <c r="C49" s="26">
        <v>680.44925999999998</v>
      </c>
      <c r="D49" s="26">
        <v>684.98023999999998</v>
      </c>
      <c r="E49" s="27">
        <f t="shared" si="0"/>
        <v>0.66588065655328943</v>
      </c>
      <c r="F49" s="26">
        <v>9056.3221300000005</v>
      </c>
      <c r="G49" s="30">
        <f t="shared" si="1"/>
        <v>0.47196067518083379</v>
      </c>
      <c r="H49" s="26">
        <v>9271.9815200000103</v>
      </c>
      <c r="I49" s="30">
        <f t="shared" si="2"/>
        <v>0.42813082162076488</v>
      </c>
      <c r="J49" s="27">
        <f t="shared" si="3"/>
        <v>2.3813131523404611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9.5" customHeight="1" x14ac:dyDescent="0.2">
      <c r="A50" s="16">
        <v>45</v>
      </c>
      <c r="B50" s="10" t="s">
        <v>51</v>
      </c>
      <c r="C50" s="11">
        <v>430.26698999999996</v>
      </c>
      <c r="D50" s="11">
        <v>1246.6533400000001</v>
      </c>
      <c r="E50" s="12">
        <f t="shared" si="0"/>
        <v>189.7394801306975</v>
      </c>
      <c r="F50" s="11">
        <v>6440.19661</v>
      </c>
      <c r="G50" s="29">
        <f t="shared" si="1"/>
        <v>0.33562405319971944</v>
      </c>
      <c r="H50" s="11">
        <v>8693.7546199999997</v>
      </c>
      <c r="I50" s="29">
        <f t="shared" si="2"/>
        <v>0.40143137692857656</v>
      </c>
      <c r="J50" s="12">
        <f t="shared" si="3"/>
        <v>34.992068510777962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9.5" customHeight="1" x14ac:dyDescent="0.2">
      <c r="A51" s="16">
        <v>46</v>
      </c>
      <c r="B51" s="25" t="s">
        <v>52</v>
      </c>
      <c r="C51" s="26">
        <v>1287.3745800000002</v>
      </c>
      <c r="D51" s="26">
        <v>1042.20054</v>
      </c>
      <c r="E51" s="27">
        <f t="shared" si="0"/>
        <v>-19.044499076562477</v>
      </c>
      <c r="F51" s="26">
        <v>6306.5585599999995</v>
      </c>
      <c r="G51" s="30">
        <f t="shared" si="1"/>
        <v>0.3286596471856138</v>
      </c>
      <c r="H51" s="26">
        <v>8326.6394700000001</v>
      </c>
      <c r="I51" s="30">
        <f t="shared" si="2"/>
        <v>0.38447995069245849</v>
      </c>
      <c r="J51" s="27">
        <f t="shared" si="3"/>
        <v>32.031430308323351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9.5" customHeight="1" x14ac:dyDescent="0.2">
      <c r="A52" s="16">
        <v>47</v>
      </c>
      <c r="B52" s="10" t="s">
        <v>53</v>
      </c>
      <c r="C52" s="11">
        <v>1340.0074</v>
      </c>
      <c r="D52" s="11">
        <v>1324.6406000000002</v>
      </c>
      <c r="E52" s="12">
        <f t="shared" si="0"/>
        <v>-1.1467697864951929</v>
      </c>
      <c r="F52" s="11">
        <v>4941.5667400000002</v>
      </c>
      <c r="G52" s="29">
        <f t="shared" si="1"/>
        <v>0.25752453828202682</v>
      </c>
      <c r="H52" s="11">
        <v>8093.5112499999996</v>
      </c>
      <c r="I52" s="29">
        <f t="shared" si="2"/>
        <v>0.37371532867975343</v>
      </c>
      <c r="J52" s="12">
        <f t="shared" si="3"/>
        <v>63.784315295921701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9.5" customHeight="1" x14ac:dyDescent="0.2">
      <c r="A53" s="16">
        <v>48</v>
      </c>
      <c r="B53" s="25" t="s">
        <v>54</v>
      </c>
      <c r="C53" s="26">
        <v>243.34098999999998</v>
      </c>
      <c r="D53" s="26">
        <v>594.95993999999996</v>
      </c>
      <c r="E53" s="27">
        <f t="shared" si="0"/>
        <v>144.49639166833342</v>
      </c>
      <c r="F53" s="26">
        <v>6848.5423899999996</v>
      </c>
      <c r="G53" s="30">
        <f t="shared" si="1"/>
        <v>0.3569045628005903</v>
      </c>
      <c r="H53" s="26">
        <v>7532.14786</v>
      </c>
      <c r="I53" s="30">
        <f t="shared" si="2"/>
        <v>0.34779455124182368</v>
      </c>
      <c r="J53" s="27">
        <f t="shared" si="3"/>
        <v>9.9817659155936163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9.5" customHeight="1" x14ac:dyDescent="0.2">
      <c r="A54" s="16">
        <v>49</v>
      </c>
      <c r="B54" s="10" t="s">
        <v>55</v>
      </c>
      <c r="C54" s="11">
        <v>700.55768</v>
      </c>
      <c r="D54" s="11">
        <v>616.55604000000005</v>
      </c>
      <c r="E54" s="12">
        <f t="shared" si="0"/>
        <v>-11.990681481073757</v>
      </c>
      <c r="F54" s="11">
        <v>13125.796350000001</v>
      </c>
      <c r="G54" s="29">
        <f t="shared" si="1"/>
        <v>0.68403703166774654</v>
      </c>
      <c r="H54" s="11">
        <v>7348.2814200000003</v>
      </c>
      <c r="I54" s="29">
        <f t="shared" si="2"/>
        <v>0.33930457637982836</v>
      </c>
      <c r="J54" s="12">
        <f t="shared" si="3"/>
        <v>-44.016490702295563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9.5" customHeight="1" x14ac:dyDescent="0.2">
      <c r="A55" s="21">
        <v>50</v>
      </c>
      <c r="B55" s="25" t="s">
        <v>56</v>
      </c>
      <c r="C55" s="26">
        <v>687.46832999999992</v>
      </c>
      <c r="D55" s="26">
        <v>506.55895000000004</v>
      </c>
      <c r="E55" s="27">
        <f t="shared" si="0"/>
        <v>-26.315303862797563</v>
      </c>
      <c r="F55" s="26">
        <v>8195.1705399999992</v>
      </c>
      <c r="G55" s="30">
        <f t="shared" si="1"/>
        <v>0.42708266841215792</v>
      </c>
      <c r="H55" s="26">
        <v>7085.5227400000003</v>
      </c>
      <c r="I55" s="30">
        <f t="shared" si="2"/>
        <v>0.32717177722425073</v>
      </c>
      <c r="J55" s="27">
        <f t="shared" si="3"/>
        <v>-13.540264898502025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0" customHeight="1" x14ac:dyDescent="0.2">
      <c r="A56" s="59" t="s">
        <v>57</v>
      </c>
      <c r="B56" s="60"/>
      <c r="C56" s="22">
        <f t="shared" ref="C56:D56" si="6">SUM(C4:C55)-C14-C25</f>
        <v>156452.09862999985</v>
      </c>
      <c r="D56" s="22">
        <f t="shared" si="6"/>
        <v>187060.89603999996</v>
      </c>
      <c r="E56" s="23">
        <f t="shared" si="0"/>
        <v>19.564325233110583</v>
      </c>
      <c r="F56" s="22">
        <f>SUM(F4:F55)-F14-F25</f>
        <v>1789365.2049300012</v>
      </c>
      <c r="G56" s="24">
        <f t="shared" si="1"/>
        <v>93.250880229439716</v>
      </c>
      <c r="H56" s="22">
        <f>SUM(H4:H55)-H14-H25</f>
        <v>2031408.3895799997</v>
      </c>
      <c r="I56" s="24">
        <f t="shared" si="2"/>
        <v>93.799641533172419</v>
      </c>
      <c r="J56" s="23">
        <f t="shared" si="3"/>
        <v>13.526762674446166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30" customHeight="1" x14ac:dyDescent="0.2">
      <c r="A57" s="59" t="s">
        <v>58</v>
      </c>
      <c r="B57" s="60"/>
      <c r="C57" s="31">
        <f t="shared" ref="C57:D57" si="7">C59-C56</f>
        <v>11960.879020000139</v>
      </c>
      <c r="D57" s="31">
        <f t="shared" si="7"/>
        <v>13968.840970000048</v>
      </c>
      <c r="E57" s="32">
        <f t="shared" si="0"/>
        <v>16.787745671888644</v>
      </c>
      <c r="F57" s="31">
        <f>F59-F56</f>
        <v>129506.98214999889</v>
      </c>
      <c r="G57" s="33">
        <f t="shared" si="1"/>
        <v>6.7491197705602879</v>
      </c>
      <c r="H57" s="31">
        <f>H59-H56</f>
        <v>134280.47274000011</v>
      </c>
      <c r="I57" s="33">
        <f t="shared" si="2"/>
        <v>6.2003584668275851</v>
      </c>
      <c r="J57" s="32">
        <f t="shared" si="3"/>
        <v>3.6858943902132033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2">
      <c r="A58" s="59" t="s">
        <v>59</v>
      </c>
      <c r="B58" s="60"/>
      <c r="C58" s="34">
        <v>37324.862430000001</v>
      </c>
      <c r="D58" s="34">
        <v>43423.608890000003</v>
      </c>
      <c r="E58" s="32">
        <f t="shared" si="0"/>
        <v>16.339635468014777</v>
      </c>
      <c r="F58" s="34">
        <v>441428.88438999996</v>
      </c>
      <c r="G58" s="33">
        <f t="shared" si="1"/>
        <v>23.004600690040448</v>
      </c>
      <c r="H58" s="34">
        <v>466200.42794000002</v>
      </c>
      <c r="I58" s="33">
        <f t="shared" si="2"/>
        <v>21.526657686209901</v>
      </c>
      <c r="J58" s="32">
        <f t="shared" si="3"/>
        <v>5.6116725538319185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x14ac:dyDescent="0.2">
      <c r="A59" s="57" t="s">
        <v>60</v>
      </c>
      <c r="B59" s="58"/>
      <c r="C59" s="35">
        <v>168412.97764999999</v>
      </c>
      <c r="D59" s="35">
        <v>201029.73701000001</v>
      </c>
      <c r="E59" s="36">
        <f t="shared" si="0"/>
        <v>19.367129430954535</v>
      </c>
      <c r="F59" s="35">
        <v>1918872.1870800001</v>
      </c>
      <c r="G59" s="37">
        <f t="shared" si="1"/>
        <v>100</v>
      </c>
      <c r="H59" s="35">
        <v>2165688.8623199998</v>
      </c>
      <c r="I59" s="37">
        <f t="shared" si="2"/>
        <v>100</v>
      </c>
      <c r="J59" s="36">
        <f t="shared" si="3"/>
        <v>12.862590687480202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2">
      <c r="A61" s="1"/>
      <c r="B61" s="15"/>
      <c r="C61" s="40"/>
      <c r="D61" s="40">
        <v>1000</v>
      </c>
      <c r="E61" s="40"/>
      <c r="F61" s="40"/>
      <c r="G61" s="40"/>
      <c r="H61" s="40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">
      <c r="A62" s="1"/>
      <c r="B62" s="1"/>
      <c r="C62" s="40"/>
      <c r="D62" s="40"/>
      <c r="E62" s="40"/>
      <c r="F62" s="40"/>
      <c r="G62" s="40"/>
      <c r="H62" s="40"/>
      <c r="I62" s="43"/>
      <c r="J62" s="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">
      <c r="A63" s="1"/>
      <c r="B63" s="1"/>
      <c r="C63" s="40"/>
      <c r="D63" s="40"/>
      <c r="E63" s="40"/>
      <c r="F63" s="40"/>
      <c r="G63" s="40"/>
      <c r="H63" s="40"/>
      <c r="I63" s="44"/>
      <c r="J63" s="4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2">
      <c r="A64" s="1"/>
      <c r="B64" s="1"/>
      <c r="C64" s="40"/>
      <c r="D64" s="40"/>
      <c r="E64" s="40"/>
      <c r="F64" s="40"/>
      <c r="G64" s="40"/>
      <c r="H64" s="40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45"/>
      <c r="D65" s="45"/>
      <c r="E65" s="45"/>
      <c r="F65" s="45"/>
      <c r="G65" s="45"/>
      <c r="H65" s="45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45"/>
      <c r="D66" s="45"/>
      <c r="E66" s="45"/>
      <c r="F66" s="45"/>
      <c r="G66" s="45"/>
      <c r="H66" s="45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46"/>
      <c r="D67" s="1"/>
      <c r="E67" s="42"/>
      <c r="F67" s="1"/>
      <c r="G67" s="1"/>
      <c r="H67" s="1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47"/>
      <c r="D68" s="48"/>
      <c r="E68" s="42"/>
      <c r="F68" s="1"/>
      <c r="G68" s="1"/>
      <c r="H68" s="1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47"/>
      <c r="D69" s="48"/>
      <c r="E69" s="42"/>
      <c r="F69" s="1"/>
      <c r="G69" s="1"/>
      <c r="H69" s="1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47"/>
      <c r="D70" s="48"/>
      <c r="E70" s="42"/>
      <c r="F70" s="1"/>
      <c r="G70" s="1"/>
      <c r="H70" s="1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47"/>
      <c r="D71" s="48"/>
      <c r="E71" s="42"/>
      <c r="F71" s="1"/>
      <c r="G71" s="1"/>
      <c r="H71" s="1"/>
      <c r="I71" s="1"/>
      <c r="J71" s="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47"/>
      <c r="D72" s="48"/>
      <c r="E72" s="42"/>
      <c r="F72" s="1"/>
      <c r="G72" s="1"/>
      <c r="H72" s="1"/>
      <c r="I72" s="1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47"/>
      <c r="D73" s="48"/>
      <c r="E73" s="42"/>
      <c r="F73" s="1"/>
      <c r="G73" s="1"/>
      <c r="H73" s="1"/>
      <c r="I73" s="1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59:B59"/>
    <mergeCell ref="A14:B14"/>
    <mergeCell ref="A25:B25"/>
    <mergeCell ref="A1:J1"/>
    <mergeCell ref="A58:B58"/>
    <mergeCell ref="B2:J2"/>
    <mergeCell ref="A56:B56"/>
    <mergeCell ref="A57:B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0"/>
  <sheetViews>
    <sheetView zoomScale="91" zoomScaleNormal="91" workbookViewId="0">
      <pane xSplit="2" ySplit="3" topLeftCell="C52" activePane="bottomRight" state="frozen"/>
      <selection pane="topRight" activeCell="C1" sqref="C1"/>
      <selection pane="bottomLeft" activeCell="A4" sqref="A4"/>
      <selection pane="bottomRight" sqref="A1:J59"/>
    </sheetView>
  </sheetViews>
  <sheetFormatPr defaultColWidth="14.42578125" defaultRowHeight="15" customHeight="1" x14ac:dyDescent="0.2"/>
  <cols>
    <col min="1" max="1" width="9.140625" customWidth="1"/>
    <col min="2" max="2" width="36" customWidth="1"/>
    <col min="3" max="4" width="15.7109375" customWidth="1"/>
    <col min="5" max="5" width="13.42578125" customWidth="1"/>
    <col min="6" max="6" width="20.28515625" customWidth="1"/>
    <col min="7" max="7" width="11.42578125" customWidth="1"/>
    <col min="8" max="8" width="20.28515625" customWidth="1"/>
    <col min="9" max="9" width="11.42578125" customWidth="1"/>
    <col min="10" max="10" width="11.5703125" customWidth="1"/>
    <col min="11" max="13" width="10.85546875" customWidth="1"/>
    <col min="14" max="256" width="9.140625" customWidth="1"/>
  </cols>
  <sheetData>
    <row r="1" spans="1:256" ht="42.75" customHeight="1" x14ac:dyDescent="0.3">
      <c r="A1" s="61" t="s">
        <v>78</v>
      </c>
      <c r="B1" s="62"/>
      <c r="C1" s="62"/>
      <c r="D1" s="62"/>
      <c r="E1" s="62"/>
      <c r="F1" s="62"/>
      <c r="G1" s="62"/>
      <c r="H1" s="62"/>
      <c r="I1" s="62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41.25" customHeight="1" x14ac:dyDescent="0.2">
      <c r="A2" s="49"/>
      <c r="B2" s="64" t="s">
        <v>62</v>
      </c>
      <c r="C2" s="65"/>
      <c r="D2" s="65"/>
      <c r="E2" s="65"/>
      <c r="F2" s="65"/>
      <c r="G2" s="65"/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60" customHeight="1" x14ac:dyDescent="0.2">
      <c r="A3" s="3"/>
      <c r="B3" s="4" t="s">
        <v>2</v>
      </c>
      <c r="C3" s="50" t="str">
        <f>hali!C3</f>
        <v>2016 
ARALIK</v>
      </c>
      <c r="D3" s="50" t="str">
        <f>hali!D3</f>
        <v>2017 
ARALIK</v>
      </c>
      <c r="E3" s="6" t="s">
        <v>5</v>
      </c>
      <c r="F3" s="50" t="str">
        <f>hali!F3</f>
        <v>2016              OCAK-ARALIK</v>
      </c>
      <c r="G3" s="7" t="s">
        <v>7</v>
      </c>
      <c r="H3" s="50" t="str">
        <f>hali!H3</f>
        <v>2017              OCAK-ARALIK</v>
      </c>
      <c r="I3" s="7" t="s">
        <v>7</v>
      </c>
      <c r="J3" s="6" t="s">
        <v>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9.5" customHeight="1" x14ac:dyDescent="0.2">
      <c r="A4" s="9">
        <v>1</v>
      </c>
      <c r="B4" s="10" t="s">
        <v>90</v>
      </c>
      <c r="C4" s="11">
        <v>1713.4393700000001</v>
      </c>
      <c r="D4" s="11">
        <v>1837.3551399999999</v>
      </c>
      <c r="E4" s="12">
        <f t="shared" ref="E4:E21" si="0">(D4-C4)/C4*100</f>
        <v>7.2319903563322363</v>
      </c>
      <c r="F4" s="11">
        <v>20450.207989999999</v>
      </c>
      <c r="G4" s="13">
        <f t="shared" ref="G4:G59" si="1">(F4*100)/$F$59</f>
        <v>34.026261840383718</v>
      </c>
      <c r="H4" s="11">
        <v>20207.75446</v>
      </c>
      <c r="I4" s="13">
        <f t="shared" ref="I4:I59" si="2">(H4*100)/$H$59</f>
        <v>35.490982731595096</v>
      </c>
      <c r="J4" s="12">
        <f t="shared" ref="J4:J59" si="3">(H4-F4)/F4*100</f>
        <v>-1.1855797756118513</v>
      </c>
      <c r="K4" s="14"/>
      <c r="L4" s="15"/>
      <c r="M4" s="15"/>
      <c r="N4" s="51"/>
      <c r="O4" s="15"/>
      <c r="P4" s="51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9.5" customHeight="1" x14ac:dyDescent="0.2">
      <c r="A5" s="16">
        <v>2</v>
      </c>
      <c r="B5" s="17" t="s">
        <v>11</v>
      </c>
      <c r="C5" s="18">
        <v>295.04717999999997</v>
      </c>
      <c r="D5" s="18">
        <v>169.26957999999999</v>
      </c>
      <c r="E5" s="19">
        <f t="shared" si="0"/>
        <v>-42.629656721341988</v>
      </c>
      <c r="F5" s="18">
        <v>4850.1605099999997</v>
      </c>
      <c r="G5" s="20">
        <f t="shared" si="1"/>
        <v>8.0699830320478334</v>
      </c>
      <c r="H5" s="18">
        <v>4813.5638499999995</v>
      </c>
      <c r="I5" s="20">
        <f t="shared" si="2"/>
        <v>8.4540868613553215</v>
      </c>
      <c r="J5" s="19">
        <f t="shared" si="3"/>
        <v>-0.75454533771708432</v>
      </c>
      <c r="K5" s="14"/>
      <c r="L5" s="15"/>
      <c r="M5" s="15"/>
      <c r="N5" s="51"/>
      <c r="O5" s="15"/>
      <c r="P5" s="5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9.5" customHeight="1" x14ac:dyDescent="0.2">
      <c r="A6" s="16">
        <v>3</v>
      </c>
      <c r="B6" s="10" t="s">
        <v>24</v>
      </c>
      <c r="C6" s="11">
        <v>7.9900699999999993</v>
      </c>
      <c r="D6" s="11">
        <v>755.75756000000001</v>
      </c>
      <c r="E6" s="12">
        <f t="shared" si="0"/>
        <v>9358.7101239413441</v>
      </c>
      <c r="F6" s="11">
        <v>1410.3907099999999</v>
      </c>
      <c r="G6" s="13">
        <f t="shared" si="1"/>
        <v>2.3466912228556116</v>
      </c>
      <c r="H6" s="11">
        <v>2805.3577</v>
      </c>
      <c r="I6" s="13">
        <f t="shared" si="2"/>
        <v>4.9270641071837007</v>
      </c>
      <c r="J6" s="12">
        <f t="shared" si="3"/>
        <v>98.906422178574914</v>
      </c>
      <c r="K6" s="14"/>
      <c r="L6" s="15"/>
      <c r="M6" s="15"/>
      <c r="N6" s="51"/>
      <c r="O6" s="15"/>
      <c r="P6" s="5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9.5" customHeight="1" x14ac:dyDescent="0.2">
      <c r="A7" s="16">
        <v>4</v>
      </c>
      <c r="B7" s="17" t="s">
        <v>25</v>
      </c>
      <c r="C7" s="18">
        <v>235.13607999999999</v>
      </c>
      <c r="D7" s="18">
        <v>82.757109999999997</v>
      </c>
      <c r="E7" s="19">
        <f t="shared" si="0"/>
        <v>-64.80458890018069</v>
      </c>
      <c r="F7" s="18">
        <v>1972.2599399999999</v>
      </c>
      <c r="G7" s="20">
        <f t="shared" si="1"/>
        <v>3.2815623767032154</v>
      </c>
      <c r="H7" s="18">
        <v>2368.9470200000001</v>
      </c>
      <c r="I7" s="20">
        <f t="shared" si="2"/>
        <v>4.1605937931058801</v>
      </c>
      <c r="J7" s="19">
        <f t="shared" si="3"/>
        <v>20.113326441138391</v>
      </c>
      <c r="K7" s="14"/>
      <c r="L7" s="15"/>
      <c r="M7" s="15"/>
      <c r="N7" s="51"/>
      <c r="O7" s="15"/>
      <c r="P7" s="5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9.5" customHeight="1" x14ac:dyDescent="0.2">
      <c r="A8" s="16">
        <v>5</v>
      </c>
      <c r="B8" s="10" t="s">
        <v>51</v>
      </c>
      <c r="C8" s="11">
        <v>18.189299999999999</v>
      </c>
      <c r="D8" s="11">
        <v>739.28233999999998</v>
      </c>
      <c r="E8" s="12">
        <f t="shared" si="0"/>
        <v>3964.3803774746693</v>
      </c>
      <c r="F8" s="11">
        <v>829.35559999999998</v>
      </c>
      <c r="G8" s="13">
        <f t="shared" si="1"/>
        <v>1.3799307478040248</v>
      </c>
      <c r="H8" s="11">
        <v>2178.2040299999999</v>
      </c>
      <c r="I8" s="13">
        <f t="shared" si="2"/>
        <v>3.8255909021284125</v>
      </c>
      <c r="J8" s="12">
        <f t="shared" si="3"/>
        <v>162.63812892804967</v>
      </c>
      <c r="K8" s="15"/>
      <c r="L8" s="15"/>
      <c r="M8" s="15"/>
      <c r="N8" s="51"/>
      <c r="O8" s="15"/>
      <c r="P8" s="5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9.5" customHeight="1" x14ac:dyDescent="0.2">
      <c r="A9" s="16">
        <v>6</v>
      </c>
      <c r="B9" s="17" t="s">
        <v>12</v>
      </c>
      <c r="C9" s="18">
        <v>247.00551000000002</v>
      </c>
      <c r="D9" s="18">
        <v>276.34373999999997</v>
      </c>
      <c r="E9" s="19">
        <f t="shared" si="0"/>
        <v>11.877560949956118</v>
      </c>
      <c r="F9" s="18">
        <v>1711.8925200000001</v>
      </c>
      <c r="G9" s="52">
        <f t="shared" si="1"/>
        <v>2.8483477115048319</v>
      </c>
      <c r="H9" s="18">
        <v>1495.4427499999999</v>
      </c>
      <c r="I9" s="52">
        <f t="shared" si="2"/>
        <v>2.62645376661703</v>
      </c>
      <c r="J9" s="19">
        <f t="shared" si="3"/>
        <v>-12.643887830060743</v>
      </c>
      <c r="K9" s="15"/>
      <c r="L9" s="15"/>
      <c r="M9" s="15"/>
      <c r="N9" s="51"/>
      <c r="O9" s="15"/>
      <c r="P9" s="5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9.5" customHeight="1" x14ac:dyDescent="0.2">
      <c r="A10" s="16">
        <v>7</v>
      </c>
      <c r="B10" s="10" t="s">
        <v>33</v>
      </c>
      <c r="C10" s="11">
        <v>134.69539</v>
      </c>
      <c r="D10" s="11">
        <v>190.24229</v>
      </c>
      <c r="E10" s="12">
        <f t="shared" si="0"/>
        <v>41.238902088631242</v>
      </c>
      <c r="F10" s="11">
        <v>2711.8864399999998</v>
      </c>
      <c r="G10" s="13">
        <f t="shared" si="1"/>
        <v>4.5121965573136471</v>
      </c>
      <c r="H10" s="11">
        <v>1428.22802</v>
      </c>
      <c r="I10" s="13">
        <f t="shared" si="2"/>
        <v>2.5084041918134163</v>
      </c>
      <c r="J10" s="12">
        <f t="shared" si="3"/>
        <v>-47.334519656361415</v>
      </c>
      <c r="K10" s="15"/>
      <c r="L10" s="15"/>
      <c r="M10" s="15"/>
      <c r="N10" s="51"/>
      <c r="O10" s="15"/>
      <c r="P10" s="5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9.5" customHeight="1" x14ac:dyDescent="0.2">
      <c r="A11" s="16">
        <v>8</v>
      </c>
      <c r="B11" s="17" t="s">
        <v>37</v>
      </c>
      <c r="C11" s="18">
        <v>54.413019999999996</v>
      </c>
      <c r="D11" s="18">
        <v>6.1172700000000004</v>
      </c>
      <c r="E11" s="19">
        <f t="shared" si="0"/>
        <v>-88.757709092419418</v>
      </c>
      <c r="F11" s="18">
        <v>508.71668</v>
      </c>
      <c r="G11" s="20">
        <f t="shared" si="1"/>
        <v>0.8464328071731605</v>
      </c>
      <c r="H11" s="18">
        <v>1427.6946</v>
      </c>
      <c r="I11" s="20">
        <f t="shared" si="2"/>
        <v>2.5074673435334076</v>
      </c>
      <c r="J11" s="19">
        <f t="shared" si="3"/>
        <v>180.64631181348329</v>
      </c>
      <c r="K11" s="15"/>
      <c r="L11" s="15"/>
      <c r="M11" s="15"/>
      <c r="N11" s="51"/>
      <c r="O11" s="15"/>
      <c r="P11" s="51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9.5" customHeight="1" x14ac:dyDescent="0.2">
      <c r="A12" s="16">
        <v>9</v>
      </c>
      <c r="B12" s="10" t="s">
        <v>71</v>
      </c>
      <c r="C12" s="11">
        <v>168.88052999999999</v>
      </c>
      <c r="D12" s="11">
        <v>24.696349999999999</v>
      </c>
      <c r="E12" s="12">
        <f t="shared" si="0"/>
        <v>-85.376437414070168</v>
      </c>
      <c r="F12" s="11">
        <v>907.61215000000004</v>
      </c>
      <c r="G12" s="13">
        <f t="shared" si="1"/>
        <v>1.5101386098623064</v>
      </c>
      <c r="H12" s="11">
        <v>1425.59746</v>
      </c>
      <c r="I12" s="13">
        <f t="shared" si="2"/>
        <v>2.5037841258026563</v>
      </c>
      <c r="J12" s="12">
        <f t="shared" si="3"/>
        <v>57.071218140920642</v>
      </c>
      <c r="K12" s="15"/>
      <c r="L12" s="15"/>
      <c r="M12" s="15"/>
      <c r="N12" s="51"/>
      <c r="O12" s="15"/>
      <c r="P12" s="5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9.5" customHeight="1" x14ac:dyDescent="0.2">
      <c r="A13" s="21">
        <v>10</v>
      </c>
      <c r="B13" s="17" t="s">
        <v>92</v>
      </c>
      <c r="C13" s="18">
        <v>77.940679999999986</v>
      </c>
      <c r="D13" s="18">
        <v>44.173190000000005</v>
      </c>
      <c r="E13" s="19">
        <f t="shared" si="0"/>
        <v>-43.324602761997951</v>
      </c>
      <c r="F13" s="18">
        <v>3049.2117000000003</v>
      </c>
      <c r="G13" s="20">
        <f t="shared" si="1"/>
        <v>5.0734582142976823</v>
      </c>
      <c r="H13" s="18">
        <v>1418.1782000000001</v>
      </c>
      <c r="I13" s="20">
        <f t="shared" si="2"/>
        <v>2.4907536414377347</v>
      </c>
      <c r="J13" s="19">
        <f t="shared" si="3"/>
        <v>-53.490333255641119</v>
      </c>
      <c r="K13" s="15"/>
      <c r="L13" s="15"/>
      <c r="M13" s="15"/>
      <c r="N13" s="51"/>
      <c r="O13" s="15"/>
      <c r="P13" s="5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24.75" customHeight="1" x14ac:dyDescent="0.2">
      <c r="A14" s="59" t="s">
        <v>16</v>
      </c>
      <c r="B14" s="60"/>
      <c r="C14" s="22">
        <f t="shared" ref="C14:D14" si="4">SUM(C4:C13)</f>
        <v>2952.73713</v>
      </c>
      <c r="D14" s="22">
        <f t="shared" si="4"/>
        <v>4125.9945700000007</v>
      </c>
      <c r="E14" s="23">
        <f t="shared" si="0"/>
        <v>39.734571292501094</v>
      </c>
      <c r="F14" s="22">
        <f>SUM(F4:F13)</f>
        <v>38401.694239999997</v>
      </c>
      <c r="G14" s="24">
        <f t="shared" si="1"/>
        <v>63.895003119946026</v>
      </c>
      <c r="H14" s="22">
        <f>SUM(H4:H13)</f>
        <v>39568.968090000002</v>
      </c>
      <c r="I14" s="24">
        <f t="shared" si="2"/>
        <v>69.495181464572667</v>
      </c>
      <c r="J14" s="23">
        <f t="shared" si="3"/>
        <v>3.0396415395239216</v>
      </c>
      <c r="K14" s="15"/>
      <c r="L14" s="15"/>
      <c r="M14" s="15"/>
      <c r="N14" s="51"/>
      <c r="O14" s="15"/>
      <c r="P14" s="5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9.5" customHeight="1" x14ac:dyDescent="0.2">
      <c r="A15" s="16">
        <v>11</v>
      </c>
      <c r="B15" s="10" t="s">
        <v>68</v>
      </c>
      <c r="C15" s="11">
        <v>9.3033799999999989</v>
      </c>
      <c r="D15" s="11">
        <v>1.21936</v>
      </c>
      <c r="E15" s="12">
        <f t="shared" si="0"/>
        <v>-86.893365637005047</v>
      </c>
      <c r="F15" s="11">
        <v>2601.0188800000001</v>
      </c>
      <c r="G15" s="13">
        <f t="shared" si="1"/>
        <v>4.32772857400467</v>
      </c>
      <c r="H15" s="11">
        <v>1369.6311599999999</v>
      </c>
      <c r="I15" s="13">
        <f t="shared" si="2"/>
        <v>2.40549022626112</v>
      </c>
      <c r="J15" s="12">
        <f t="shared" si="3"/>
        <v>-47.342513715240706</v>
      </c>
      <c r="K15" s="15"/>
      <c r="L15" s="15"/>
      <c r="M15" s="15"/>
      <c r="N15" s="51"/>
      <c r="O15" s="15"/>
      <c r="P15" s="5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9.5" customHeight="1" x14ac:dyDescent="0.2">
      <c r="A16" s="16">
        <v>12</v>
      </c>
      <c r="B16" s="25" t="s">
        <v>28</v>
      </c>
      <c r="C16" s="26">
        <v>123.12548</v>
      </c>
      <c r="D16" s="26">
        <v>201.24539999999999</v>
      </c>
      <c r="E16" s="27">
        <f t="shared" si="0"/>
        <v>63.447403413168416</v>
      </c>
      <c r="F16" s="26">
        <v>1405.0253300000002</v>
      </c>
      <c r="G16" s="28">
        <f t="shared" si="1"/>
        <v>2.3377639872576941</v>
      </c>
      <c r="H16" s="26">
        <v>1258.43904</v>
      </c>
      <c r="I16" s="28">
        <f t="shared" si="2"/>
        <v>2.2102029359973288</v>
      </c>
      <c r="J16" s="27">
        <f t="shared" si="3"/>
        <v>-10.43299980933441</v>
      </c>
      <c r="K16" s="15"/>
      <c r="L16" s="15"/>
      <c r="M16" s="15"/>
      <c r="N16" s="51"/>
      <c r="O16" s="15"/>
      <c r="P16" s="5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9.5" customHeight="1" x14ac:dyDescent="0.2">
      <c r="A17" s="16">
        <v>13</v>
      </c>
      <c r="B17" s="10" t="s">
        <v>79</v>
      </c>
      <c r="C17" s="11">
        <v>194.63370999999998</v>
      </c>
      <c r="D17" s="11">
        <v>10.982290000000001</v>
      </c>
      <c r="E17" s="12">
        <f t="shared" si="0"/>
        <v>-94.357457400365021</v>
      </c>
      <c r="F17" s="11">
        <v>1838.8270400000001</v>
      </c>
      <c r="G17" s="29">
        <f t="shared" si="1"/>
        <v>3.0595488502030515</v>
      </c>
      <c r="H17" s="11">
        <v>1137.49514</v>
      </c>
      <c r="I17" s="29">
        <f t="shared" si="2"/>
        <v>1.9977885445374393</v>
      </c>
      <c r="J17" s="12">
        <f t="shared" si="3"/>
        <v>-38.140177664561648</v>
      </c>
      <c r="K17" s="15"/>
      <c r="L17" s="15"/>
      <c r="M17" s="15"/>
      <c r="N17" s="51"/>
      <c r="O17" s="15"/>
      <c r="P17" s="5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9.5" customHeight="1" x14ac:dyDescent="0.2">
      <c r="A18" s="16">
        <v>14</v>
      </c>
      <c r="B18" s="25" t="s">
        <v>67</v>
      </c>
      <c r="C18" s="26">
        <v>81.996369999999999</v>
      </c>
      <c r="D18" s="26">
        <v>93.488789999999995</v>
      </c>
      <c r="E18" s="27">
        <f t="shared" si="0"/>
        <v>14.015766795530091</v>
      </c>
      <c r="F18" s="26">
        <v>141.72557</v>
      </c>
      <c r="G18" s="28">
        <f t="shared" si="1"/>
        <v>0.23581135979916418</v>
      </c>
      <c r="H18" s="26">
        <v>767.03587000000005</v>
      </c>
      <c r="I18" s="28">
        <f t="shared" si="2"/>
        <v>1.3471490298721702</v>
      </c>
      <c r="J18" s="27">
        <f t="shared" si="3"/>
        <v>441.21205510057229</v>
      </c>
      <c r="K18" s="15"/>
      <c r="L18" s="15"/>
      <c r="M18" s="15"/>
      <c r="N18" s="51"/>
      <c r="O18" s="15"/>
      <c r="P18" s="5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9.5" customHeight="1" x14ac:dyDescent="0.2">
      <c r="A19" s="16">
        <v>15</v>
      </c>
      <c r="B19" s="10" t="s">
        <v>63</v>
      </c>
      <c r="C19" s="11">
        <v>68.124970000000005</v>
      </c>
      <c r="D19" s="11">
        <v>76.463530000000006</v>
      </c>
      <c r="E19" s="12">
        <f t="shared" si="0"/>
        <v>12.240093463527398</v>
      </c>
      <c r="F19" s="11">
        <v>1794.2098999999998</v>
      </c>
      <c r="G19" s="13">
        <f t="shared" si="1"/>
        <v>2.9853122219520607</v>
      </c>
      <c r="H19" s="11">
        <v>755.96067000000005</v>
      </c>
      <c r="I19" s="13">
        <f t="shared" si="2"/>
        <v>1.327697599346972</v>
      </c>
      <c r="J19" s="12">
        <f t="shared" si="3"/>
        <v>-57.866653728752695</v>
      </c>
      <c r="K19" s="15"/>
      <c r="L19" s="15"/>
      <c r="M19" s="15"/>
      <c r="N19" s="51"/>
      <c r="O19" s="15"/>
      <c r="P19" s="5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9.5" customHeight="1" x14ac:dyDescent="0.2">
      <c r="A20" s="16">
        <v>16</v>
      </c>
      <c r="B20" s="25" t="s">
        <v>17</v>
      </c>
      <c r="C20" s="26">
        <v>135.18432999999999</v>
      </c>
      <c r="D20" s="26">
        <v>134.83459999999999</v>
      </c>
      <c r="E20" s="27">
        <f t="shared" si="0"/>
        <v>-0.25870602014301058</v>
      </c>
      <c r="F20" s="26">
        <v>778.59010000000001</v>
      </c>
      <c r="G20" s="28">
        <f t="shared" si="1"/>
        <v>1.295464115664994</v>
      </c>
      <c r="H20" s="26">
        <v>733.10828000000004</v>
      </c>
      <c r="I20" s="28">
        <f t="shared" si="2"/>
        <v>1.2875618296615718</v>
      </c>
      <c r="J20" s="27">
        <f t="shared" si="3"/>
        <v>-5.8415615610832932</v>
      </c>
      <c r="K20" s="15"/>
      <c r="L20" s="15"/>
      <c r="M20" s="15"/>
      <c r="N20" s="51"/>
      <c r="O20" s="15"/>
      <c r="P20" s="5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9.5" customHeight="1" x14ac:dyDescent="0.2">
      <c r="A21" s="16">
        <v>17</v>
      </c>
      <c r="B21" s="10" t="s">
        <v>34</v>
      </c>
      <c r="C21" s="11">
        <v>5.9742499999999996</v>
      </c>
      <c r="D21" s="11">
        <v>83.62442999999999</v>
      </c>
      <c r="E21" s="12">
        <f t="shared" si="0"/>
        <v>1299.7477507636943</v>
      </c>
      <c r="F21" s="11">
        <v>643.11618999999996</v>
      </c>
      <c r="G21" s="13">
        <f t="shared" si="1"/>
        <v>1.0700546363846526</v>
      </c>
      <c r="H21" s="11">
        <v>671.9680699999999</v>
      </c>
      <c r="I21" s="13">
        <f t="shared" si="2"/>
        <v>1.1801809654685047</v>
      </c>
      <c r="J21" s="12">
        <f t="shared" si="3"/>
        <v>4.4862624279447765</v>
      </c>
      <c r="K21" s="15"/>
      <c r="L21" s="15"/>
      <c r="M21" s="15"/>
      <c r="N21" s="51"/>
      <c r="O21" s="15"/>
      <c r="P21" s="5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9.5" customHeight="1" x14ac:dyDescent="0.2">
      <c r="A22" s="16">
        <v>18</v>
      </c>
      <c r="B22" s="25" t="s">
        <v>13</v>
      </c>
      <c r="C22" s="26">
        <v>3.0573699999999997</v>
      </c>
      <c r="D22" s="26">
        <v>0</v>
      </c>
      <c r="E22" s="27" t="s">
        <v>74</v>
      </c>
      <c r="F22" s="26">
        <v>333.79611999999997</v>
      </c>
      <c r="G22" s="28">
        <f t="shared" si="1"/>
        <v>0.55538966576662885</v>
      </c>
      <c r="H22" s="26">
        <v>561.22943000000009</v>
      </c>
      <c r="I22" s="28">
        <f t="shared" si="2"/>
        <v>0.98569012445299486</v>
      </c>
      <c r="J22" s="27">
        <f t="shared" si="3"/>
        <v>68.135396540858579</v>
      </c>
      <c r="K22" s="15"/>
      <c r="L22" s="15"/>
      <c r="M22" s="15"/>
      <c r="N22" s="51"/>
      <c r="O22" s="15"/>
      <c r="P22" s="5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9.5" customHeight="1" x14ac:dyDescent="0.2">
      <c r="A23" s="16">
        <v>19</v>
      </c>
      <c r="B23" s="10" t="s">
        <v>31</v>
      </c>
      <c r="C23" s="11">
        <v>15.903030000000001</v>
      </c>
      <c r="D23" s="11">
        <v>47.592359999999999</v>
      </c>
      <c r="E23" s="12">
        <f t="shared" ref="E23:E26" si="5">(D23-C23)/C23*100</f>
        <v>199.26598893418421</v>
      </c>
      <c r="F23" s="11">
        <v>675.61810000000003</v>
      </c>
      <c r="G23" s="13">
        <f t="shared" si="1"/>
        <v>1.1241332306225875</v>
      </c>
      <c r="H23" s="11">
        <v>548.47027000000003</v>
      </c>
      <c r="I23" s="13">
        <f t="shared" si="2"/>
        <v>0.9632811463487716</v>
      </c>
      <c r="J23" s="12">
        <f t="shared" si="3"/>
        <v>-18.819482485741574</v>
      </c>
      <c r="K23" s="15"/>
      <c r="L23" s="15"/>
      <c r="M23" s="15"/>
      <c r="N23" s="51"/>
      <c r="O23" s="15"/>
      <c r="P23" s="5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9.5" customHeight="1" x14ac:dyDescent="0.2">
      <c r="A24" s="21">
        <v>20</v>
      </c>
      <c r="B24" s="25" t="s">
        <v>80</v>
      </c>
      <c r="C24" s="26">
        <v>6.1968699999999997</v>
      </c>
      <c r="D24" s="26">
        <v>10.366040000000002</v>
      </c>
      <c r="E24" s="27">
        <f t="shared" si="5"/>
        <v>67.278642282313527</v>
      </c>
      <c r="F24" s="26">
        <v>112.01377000000001</v>
      </c>
      <c r="G24" s="28">
        <f t="shared" si="1"/>
        <v>0.18637511508989396</v>
      </c>
      <c r="H24" s="26">
        <v>509.98153000000002</v>
      </c>
      <c r="I24" s="28">
        <f t="shared" si="2"/>
        <v>0.89568317501530292</v>
      </c>
      <c r="J24" s="27">
        <f t="shared" si="3"/>
        <v>355.28467616079695</v>
      </c>
      <c r="K24" s="15"/>
      <c r="L24" s="15"/>
      <c r="M24" s="15"/>
      <c r="N24" s="51"/>
      <c r="O24" s="15"/>
      <c r="P24" s="5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24.75" customHeight="1" x14ac:dyDescent="0.2">
      <c r="A25" s="59" t="s">
        <v>27</v>
      </c>
      <c r="B25" s="60"/>
      <c r="C25" s="22">
        <f t="shared" ref="C25:D25" si="6">SUM(C14:C24)</f>
        <v>3596.2368900000001</v>
      </c>
      <c r="D25" s="22">
        <f t="shared" si="6"/>
        <v>4785.8113700000004</v>
      </c>
      <c r="E25" s="23">
        <f t="shared" si="5"/>
        <v>33.078312591359918</v>
      </c>
      <c r="F25" s="22">
        <f>SUM(F14:F24)</f>
        <v>48725.635239999996</v>
      </c>
      <c r="G25" s="24">
        <f t="shared" si="1"/>
        <v>81.072584876691423</v>
      </c>
      <c r="H25" s="22">
        <f>SUM(H14:H24)</f>
        <v>47882.287549999994</v>
      </c>
      <c r="I25" s="24">
        <f t="shared" si="2"/>
        <v>84.095907041534815</v>
      </c>
      <c r="J25" s="23">
        <f t="shared" si="3"/>
        <v>-1.7308090204387501</v>
      </c>
      <c r="K25" s="15"/>
      <c r="L25" s="15"/>
      <c r="M25" s="15"/>
      <c r="N25" s="51"/>
      <c r="O25" s="15"/>
      <c r="P25" s="5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9.5" customHeight="1" x14ac:dyDescent="0.2">
      <c r="A26" s="16">
        <v>21</v>
      </c>
      <c r="B26" s="10" t="s">
        <v>9</v>
      </c>
      <c r="C26" s="11">
        <v>3.7596500000000002</v>
      </c>
      <c r="D26" s="11">
        <v>1.6077699999999999</v>
      </c>
      <c r="E26" s="12">
        <f t="shared" si="5"/>
        <v>-57.236178899631618</v>
      </c>
      <c r="F26" s="11">
        <v>376.09276</v>
      </c>
      <c r="G26" s="29">
        <f t="shared" si="1"/>
        <v>0.62576530929613261</v>
      </c>
      <c r="H26" s="11">
        <v>481.54960999999997</v>
      </c>
      <c r="I26" s="29">
        <f t="shared" si="2"/>
        <v>0.845748048193394</v>
      </c>
      <c r="J26" s="12">
        <f t="shared" si="3"/>
        <v>28.040117017939931</v>
      </c>
      <c r="K26" s="15"/>
      <c r="L26" s="15"/>
      <c r="M26" s="15"/>
      <c r="N26" s="51"/>
      <c r="O26" s="15"/>
      <c r="P26" s="5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9.5" customHeight="1" x14ac:dyDescent="0.2">
      <c r="A27" s="16">
        <v>22</v>
      </c>
      <c r="B27" s="25" t="s">
        <v>10</v>
      </c>
      <c r="C27" s="26">
        <v>75.473050000000001</v>
      </c>
      <c r="D27" s="26">
        <v>22.542249999999999</v>
      </c>
      <c r="E27" s="27" t="s">
        <v>74</v>
      </c>
      <c r="F27" s="26">
        <v>445.40111999999999</v>
      </c>
      <c r="G27" s="30">
        <f t="shared" si="1"/>
        <v>0.74108464522859707</v>
      </c>
      <c r="H27" s="26">
        <v>471.72709000000003</v>
      </c>
      <c r="I27" s="30">
        <f t="shared" si="2"/>
        <v>0.82849670597272329</v>
      </c>
      <c r="J27" s="27">
        <f t="shared" si="3"/>
        <v>5.9106205211158969</v>
      </c>
      <c r="K27" s="15"/>
      <c r="L27" s="15"/>
      <c r="M27" s="15"/>
      <c r="N27" s="51"/>
      <c r="O27" s="15"/>
      <c r="P27" s="5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9.5" customHeight="1" x14ac:dyDescent="0.2">
      <c r="A28" s="16">
        <v>23</v>
      </c>
      <c r="B28" s="10" t="s">
        <v>55</v>
      </c>
      <c r="C28" s="11">
        <v>0.85367999999999999</v>
      </c>
      <c r="D28" s="11">
        <v>0.114</v>
      </c>
      <c r="E28" s="12">
        <f t="shared" ref="E28:E43" si="7">(D28-C28)/C28*100</f>
        <v>-86.646050042170359</v>
      </c>
      <c r="F28" s="11">
        <v>79.149470000000008</v>
      </c>
      <c r="G28" s="29">
        <f t="shared" si="1"/>
        <v>0.13169355500269395</v>
      </c>
      <c r="H28" s="11">
        <v>471.59591999999998</v>
      </c>
      <c r="I28" s="29">
        <f t="shared" si="2"/>
        <v>0.82826633142942008</v>
      </c>
      <c r="J28" s="12">
        <f t="shared" si="3"/>
        <v>495.82953619272485</v>
      </c>
      <c r="K28" s="15"/>
      <c r="L28" s="15"/>
      <c r="M28" s="15"/>
      <c r="N28" s="51"/>
      <c r="O28" s="15"/>
      <c r="P28" s="5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9.5" customHeight="1" x14ac:dyDescent="0.2">
      <c r="A29" s="16">
        <v>24</v>
      </c>
      <c r="B29" s="25" t="s">
        <v>29</v>
      </c>
      <c r="C29" s="26">
        <v>0</v>
      </c>
      <c r="D29" s="26">
        <v>0.23319999999999999</v>
      </c>
      <c r="E29" s="27" t="e">
        <f t="shared" si="7"/>
        <v>#DIV/0!</v>
      </c>
      <c r="F29" s="26">
        <v>169.12504000000001</v>
      </c>
      <c r="G29" s="30">
        <f t="shared" si="1"/>
        <v>0.28140021351466804</v>
      </c>
      <c r="H29" s="26">
        <v>440.61063000000001</v>
      </c>
      <c r="I29" s="30">
        <f t="shared" si="2"/>
        <v>0.7738467077893838</v>
      </c>
      <c r="J29" s="27">
        <f t="shared" si="3"/>
        <v>160.52359248518138</v>
      </c>
      <c r="K29" s="15"/>
      <c r="L29" s="15"/>
      <c r="M29" s="15"/>
      <c r="N29" s="51"/>
      <c r="O29" s="15"/>
      <c r="P29" s="5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9.5" customHeight="1" x14ac:dyDescent="0.2">
      <c r="A30" s="16">
        <v>25</v>
      </c>
      <c r="B30" s="10" t="s">
        <v>81</v>
      </c>
      <c r="C30" s="11">
        <v>5.9241800000000007</v>
      </c>
      <c r="D30" s="11">
        <v>50.258749999999999</v>
      </c>
      <c r="E30" s="12">
        <f t="shared" si="7"/>
        <v>748.36635618769174</v>
      </c>
      <c r="F30" s="11">
        <v>447.07357000000002</v>
      </c>
      <c r="G30" s="29">
        <f t="shared" si="1"/>
        <v>0.74386736614971327</v>
      </c>
      <c r="H30" s="11">
        <v>391.83588000000003</v>
      </c>
      <c r="I30" s="29">
        <f t="shared" si="2"/>
        <v>0.68818336437265726</v>
      </c>
      <c r="J30" s="12">
        <f t="shared" si="3"/>
        <v>-12.355391529854915</v>
      </c>
      <c r="K30" s="15"/>
      <c r="L30" s="15"/>
      <c r="M30" s="15"/>
      <c r="N30" s="51"/>
      <c r="O30" s="15"/>
      <c r="P30" s="5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9.5" customHeight="1" x14ac:dyDescent="0.2">
      <c r="A31" s="16">
        <v>26</v>
      </c>
      <c r="B31" s="25" t="s">
        <v>19</v>
      </c>
      <c r="C31" s="26">
        <v>40.754150000000003</v>
      </c>
      <c r="D31" s="26">
        <v>28.246459999999999</v>
      </c>
      <c r="E31" s="27">
        <f t="shared" si="7"/>
        <v>-30.690592246433805</v>
      </c>
      <c r="F31" s="26">
        <v>482.85959000000003</v>
      </c>
      <c r="G31" s="30">
        <f t="shared" si="1"/>
        <v>0.8034102562435762</v>
      </c>
      <c r="H31" s="26">
        <v>389.79207000000002</v>
      </c>
      <c r="I31" s="30">
        <f t="shared" si="2"/>
        <v>0.68459381039424549</v>
      </c>
      <c r="J31" s="27">
        <f t="shared" si="3"/>
        <v>-19.274240778773805</v>
      </c>
      <c r="K31" s="15"/>
      <c r="L31" s="15"/>
      <c r="M31" s="15"/>
      <c r="N31" s="51"/>
      <c r="O31" s="15"/>
      <c r="P31" s="5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9.5" customHeight="1" x14ac:dyDescent="0.2">
      <c r="A32" s="16">
        <v>27</v>
      </c>
      <c r="B32" s="10" t="s">
        <v>36</v>
      </c>
      <c r="C32" s="11">
        <v>4.3678500000000007</v>
      </c>
      <c r="D32" s="11">
        <v>5.53979</v>
      </c>
      <c r="E32" s="12">
        <f t="shared" si="7"/>
        <v>26.83104960106229</v>
      </c>
      <c r="F32" s="11">
        <v>49.409879999999994</v>
      </c>
      <c r="G32" s="29">
        <f t="shared" si="1"/>
        <v>8.2211071652867757E-2</v>
      </c>
      <c r="H32" s="11">
        <v>387.63234999999997</v>
      </c>
      <c r="I32" s="29">
        <f t="shared" si="2"/>
        <v>0.68080068308874464</v>
      </c>
      <c r="J32" s="12">
        <f t="shared" si="3"/>
        <v>684.52396565221375</v>
      </c>
      <c r="K32" s="15">
        <v>1000</v>
      </c>
      <c r="L32" s="15"/>
      <c r="M32" s="15"/>
      <c r="N32" s="51"/>
      <c r="O32" s="15"/>
      <c r="P32" s="5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9.5" customHeight="1" x14ac:dyDescent="0.2">
      <c r="A33" s="16">
        <v>28</v>
      </c>
      <c r="B33" s="25" t="s">
        <v>26</v>
      </c>
      <c r="C33" s="26">
        <v>63.894330000000004</v>
      </c>
      <c r="D33" s="26">
        <v>0</v>
      </c>
      <c r="E33" s="27">
        <f t="shared" si="7"/>
        <v>-100</v>
      </c>
      <c r="F33" s="26">
        <v>761.03845999999999</v>
      </c>
      <c r="G33" s="30">
        <f t="shared" si="1"/>
        <v>1.266260662151945</v>
      </c>
      <c r="H33" s="26">
        <v>365.37948</v>
      </c>
      <c r="I33" s="30">
        <f t="shared" si="2"/>
        <v>0.64171785345214427</v>
      </c>
      <c r="J33" s="27">
        <f t="shared" si="3"/>
        <v>-51.989354125414366</v>
      </c>
      <c r="K33" s="15"/>
      <c r="L33" s="15"/>
      <c r="M33" s="15"/>
      <c r="N33" s="51"/>
      <c r="O33" s="15"/>
      <c r="P33" s="5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9.5" customHeight="1" x14ac:dyDescent="0.2">
      <c r="A34" s="16">
        <v>29</v>
      </c>
      <c r="B34" s="10" t="s">
        <v>41</v>
      </c>
      <c r="C34" s="11">
        <v>38.815940000000005</v>
      </c>
      <c r="D34" s="11">
        <v>16.19425</v>
      </c>
      <c r="E34" s="12">
        <f t="shared" si="7"/>
        <v>-58.279382130124901</v>
      </c>
      <c r="F34" s="11">
        <v>389.36761000000001</v>
      </c>
      <c r="G34" s="29">
        <f t="shared" si="1"/>
        <v>0.64785278743878494</v>
      </c>
      <c r="H34" s="11">
        <v>359.37364000000002</v>
      </c>
      <c r="I34" s="29">
        <f t="shared" si="2"/>
        <v>0.6311697658776122</v>
      </c>
      <c r="J34" s="12">
        <f t="shared" si="3"/>
        <v>-7.7032524610868345</v>
      </c>
      <c r="K34" s="15"/>
      <c r="L34" s="15"/>
      <c r="M34" s="15"/>
      <c r="N34" s="51"/>
      <c r="O34" s="15"/>
      <c r="P34" s="5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9.5" customHeight="1" x14ac:dyDescent="0.2">
      <c r="A35" s="16">
        <v>30</v>
      </c>
      <c r="B35" s="25" t="s">
        <v>23</v>
      </c>
      <c r="C35" s="26">
        <v>11.037469999999999</v>
      </c>
      <c r="D35" s="26">
        <v>3.2526199999999998</v>
      </c>
      <c r="E35" s="27">
        <f t="shared" si="7"/>
        <v>-70.53110903132692</v>
      </c>
      <c r="F35" s="26">
        <v>352.52623</v>
      </c>
      <c r="G35" s="30">
        <f t="shared" si="1"/>
        <v>0.58655392715071031</v>
      </c>
      <c r="H35" s="26">
        <v>345.74678999999998</v>
      </c>
      <c r="I35" s="30">
        <f t="shared" si="2"/>
        <v>0.60723685937910166</v>
      </c>
      <c r="J35" s="27">
        <f t="shared" si="3"/>
        <v>-1.9231022894381569</v>
      </c>
      <c r="K35" s="15"/>
      <c r="L35" s="15"/>
      <c r="M35" s="15"/>
      <c r="N35" s="51"/>
      <c r="O35" s="15"/>
      <c r="P35" s="5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9.5" customHeight="1" x14ac:dyDescent="0.2">
      <c r="A36" s="16">
        <v>31</v>
      </c>
      <c r="B36" s="10" t="s">
        <v>21</v>
      </c>
      <c r="C36" s="11">
        <v>59.456499999999998</v>
      </c>
      <c r="D36" s="11">
        <v>0.66101999999999994</v>
      </c>
      <c r="E36" s="12">
        <f t="shared" si="7"/>
        <v>-98.888229209590207</v>
      </c>
      <c r="F36" s="11">
        <v>395.76463000000001</v>
      </c>
      <c r="G36" s="29">
        <f t="shared" si="1"/>
        <v>0.65849652649633439</v>
      </c>
      <c r="H36" s="11">
        <v>330.28872999999999</v>
      </c>
      <c r="I36" s="29">
        <f t="shared" si="2"/>
        <v>0.58008778937184668</v>
      </c>
      <c r="J36" s="12">
        <f t="shared" si="3"/>
        <v>-16.544151507425013</v>
      </c>
      <c r="K36" s="15"/>
      <c r="L36" s="15"/>
      <c r="M36" s="15"/>
      <c r="N36" s="51"/>
      <c r="O36" s="15"/>
      <c r="P36" s="5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9.5" customHeight="1" x14ac:dyDescent="0.2">
      <c r="A37" s="16">
        <v>32</v>
      </c>
      <c r="B37" s="25" t="s">
        <v>91</v>
      </c>
      <c r="C37" s="26">
        <v>6.9473700000000003</v>
      </c>
      <c r="D37" s="26">
        <v>9.8395299999999999</v>
      </c>
      <c r="E37" s="27">
        <f t="shared" si="7"/>
        <v>41.629566296310685</v>
      </c>
      <c r="F37" s="26">
        <v>439.25066999999996</v>
      </c>
      <c r="G37" s="30">
        <f t="shared" si="1"/>
        <v>0.73085116387532545</v>
      </c>
      <c r="H37" s="26">
        <v>290.31878</v>
      </c>
      <c r="I37" s="30">
        <f t="shared" si="2"/>
        <v>0.50988836132353499</v>
      </c>
      <c r="J37" s="27">
        <f t="shared" si="3"/>
        <v>-33.905899335338511</v>
      </c>
      <c r="K37" s="15"/>
      <c r="L37" s="15"/>
      <c r="M37" s="15"/>
      <c r="N37" s="51"/>
      <c r="O37" s="15"/>
      <c r="P37" s="51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9.5" customHeight="1" x14ac:dyDescent="0.2">
      <c r="A38" s="16">
        <v>33</v>
      </c>
      <c r="B38" s="10" t="s">
        <v>40</v>
      </c>
      <c r="C38" s="11">
        <v>49.527160000000002</v>
      </c>
      <c r="D38" s="11">
        <v>52.689070000000001</v>
      </c>
      <c r="E38" s="12">
        <f t="shared" si="7"/>
        <v>6.3841940462566376</v>
      </c>
      <c r="F38" s="11">
        <v>173.56609</v>
      </c>
      <c r="G38" s="29">
        <f t="shared" si="1"/>
        <v>0.2887894943581748</v>
      </c>
      <c r="H38" s="11">
        <v>233.43553</v>
      </c>
      <c r="I38" s="29">
        <f t="shared" si="2"/>
        <v>0.40998401779723276</v>
      </c>
      <c r="J38" s="12">
        <f t="shared" si="3"/>
        <v>34.493742412472386</v>
      </c>
      <c r="K38" s="15"/>
      <c r="L38" s="15"/>
      <c r="M38" s="15"/>
      <c r="N38" s="51"/>
      <c r="O38" s="15"/>
      <c r="P38" s="5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9.5" customHeight="1" x14ac:dyDescent="0.2">
      <c r="A39" s="16">
        <v>34</v>
      </c>
      <c r="B39" s="25" t="s">
        <v>82</v>
      </c>
      <c r="C39" s="26">
        <v>2.47533</v>
      </c>
      <c r="D39" s="26">
        <v>0</v>
      </c>
      <c r="E39" s="27">
        <f t="shared" si="7"/>
        <v>-100</v>
      </c>
      <c r="F39" s="26">
        <v>300.18584000000004</v>
      </c>
      <c r="G39" s="30">
        <f t="shared" si="1"/>
        <v>0.49946690017090306</v>
      </c>
      <c r="H39" s="26">
        <v>194.59189000000001</v>
      </c>
      <c r="I39" s="30">
        <f t="shared" si="2"/>
        <v>0.34176273377474786</v>
      </c>
      <c r="J39" s="27">
        <f t="shared" si="3"/>
        <v>-35.176192854399801</v>
      </c>
      <c r="K39" s="15"/>
      <c r="L39" s="15"/>
      <c r="M39" s="15"/>
      <c r="N39" s="51"/>
      <c r="O39" s="15"/>
      <c r="P39" s="51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9.5" customHeight="1" x14ac:dyDescent="0.2">
      <c r="A40" s="16">
        <v>35</v>
      </c>
      <c r="B40" s="10" t="s">
        <v>83</v>
      </c>
      <c r="C40" s="11">
        <v>0.65303</v>
      </c>
      <c r="D40" s="11">
        <v>8.6878700000000002</v>
      </c>
      <c r="E40" s="12">
        <f t="shared" si="7"/>
        <v>1230.3937031989344</v>
      </c>
      <c r="F40" s="11">
        <v>82.072699999999998</v>
      </c>
      <c r="G40" s="29">
        <f t="shared" si="1"/>
        <v>0.13655739743638964</v>
      </c>
      <c r="H40" s="11">
        <v>184.57968</v>
      </c>
      <c r="I40" s="29">
        <f t="shared" si="2"/>
        <v>0.32417823803483353</v>
      </c>
      <c r="J40" s="12">
        <f t="shared" si="3"/>
        <v>124.89777965145537</v>
      </c>
      <c r="K40" s="15"/>
      <c r="L40" s="15"/>
      <c r="M40" s="15"/>
      <c r="N40" s="51"/>
      <c r="O40" s="15"/>
      <c r="P40" s="5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9.5" customHeight="1" x14ac:dyDescent="0.2">
      <c r="A41" s="16">
        <v>36</v>
      </c>
      <c r="B41" s="25" t="s">
        <v>84</v>
      </c>
      <c r="C41" s="26">
        <v>0</v>
      </c>
      <c r="D41" s="26">
        <v>167.75524999999999</v>
      </c>
      <c r="E41" s="27" t="e">
        <f t="shared" si="7"/>
        <v>#DIV/0!</v>
      </c>
      <c r="F41" s="26">
        <v>0</v>
      </c>
      <c r="G41" s="30">
        <f t="shared" si="1"/>
        <v>0</v>
      </c>
      <c r="H41" s="26">
        <v>181.71310999999997</v>
      </c>
      <c r="I41" s="30">
        <f t="shared" si="2"/>
        <v>0.31914366645142023</v>
      </c>
      <c r="J41" s="27" t="e">
        <f t="shared" si="3"/>
        <v>#DIV/0!</v>
      </c>
      <c r="K41" s="15"/>
      <c r="L41" s="15"/>
      <c r="M41" s="15"/>
      <c r="N41" s="51"/>
      <c r="O41" s="15"/>
      <c r="P41" s="5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9.5" customHeight="1" x14ac:dyDescent="0.2">
      <c r="A42" s="16">
        <v>37</v>
      </c>
      <c r="B42" s="10" t="s">
        <v>85</v>
      </c>
      <c r="C42" s="11">
        <v>23.286069999999999</v>
      </c>
      <c r="D42" s="11">
        <v>66.21284</v>
      </c>
      <c r="E42" s="12">
        <f t="shared" si="7"/>
        <v>184.34527595253303</v>
      </c>
      <c r="F42" s="11">
        <v>211.38449</v>
      </c>
      <c r="G42" s="29">
        <f t="shared" si="1"/>
        <v>0.35171397812937227</v>
      </c>
      <c r="H42" s="11">
        <v>176.81426999999999</v>
      </c>
      <c r="I42" s="29">
        <f t="shared" si="2"/>
        <v>0.31053980865074271</v>
      </c>
      <c r="J42" s="12">
        <f t="shared" si="3"/>
        <v>-16.354189467732475</v>
      </c>
      <c r="K42" s="15"/>
      <c r="L42" s="15"/>
      <c r="M42" s="15"/>
      <c r="N42" s="51"/>
      <c r="O42" s="15"/>
      <c r="P42" s="51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9.5" customHeight="1" x14ac:dyDescent="0.2">
      <c r="A43" s="16">
        <v>38</v>
      </c>
      <c r="B43" s="25" t="s">
        <v>75</v>
      </c>
      <c r="C43" s="26">
        <v>0.23861000000000002</v>
      </c>
      <c r="D43" s="26">
        <v>1.7975099999999999</v>
      </c>
      <c r="E43" s="27">
        <f t="shared" si="7"/>
        <v>653.32551024684631</v>
      </c>
      <c r="F43" s="26">
        <v>81.109039999999993</v>
      </c>
      <c r="G43" s="30">
        <f t="shared" si="1"/>
        <v>0.13495400310899999</v>
      </c>
      <c r="H43" s="26">
        <v>168.79019</v>
      </c>
      <c r="I43" s="30">
        <f t="shared" si="2"/>
        <v>0.29644707581985613</v>
      </c>
      <c r="J43" s="27">
        <f t="shared" si="3"/>
        <v>108.10280826896732</v>
      </c>
      <c r="K43" s="15"/>
      <c r="L43" s="15"/>
      <c r="M43" s="15"/>
      <c r="N43" s="51"/>
      <c r="O43" s="15"/>
      <c r="P43" s="51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9.5" customHeight="1" x14ac:dyDescent="0.2">
      <c r="A44" s="16">
        <v>39</v>
      </c>
      <c r="B44" s="10" t="s">
        <v>93</v>
      </c>
      <c r="C44" s="11">
        <v>0</v>
      </c>
      <c r="D44" s="11">
        <v>0</v>
      </c>
      <c r="E44" s="12" t="s">
        <v>74</v>
      </c>
      <c r="F44" s="11">
        <v>125.54283</v>
      </c>
      <c r="G44" s="29">
        <f t="shared" si="1"/>
        <v>0.20888556281929435</v>
      </c>
      <c r="H44" s="11">
        <v>165.96208999999999</v>
      </c>
      <c r="I44" s="29">
        <f t="shared" si="2"/>
        <v>0.29148006929461823</v>
      </c>
      <c r="J44" s="12">
        <f t="shared" si="3"/>
        <v>32.195594125128444</v>
      </c>
      <c r="K44" s="15"/>
      <c r="L44" s="15"/>
      <c r="M44" s="15"/>
      <c r="N44" s="51"/>
      <c r="O44" s="15"/>
      <c r="P44" s="5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9.5" customHeight="1" x14ac:dyDescent="0.2">
      <c r="A45" s="16">
        <v>40</v>
      </c>
      <c r="B45" s="25" t="s">
        <v>18</v>
      </c>
      <c r="C45" s="26">
        <v>3.6187900000000002</v>
      </c>
      <c r="D45" s="26">
        <v>81.001729999999995</v>
      </c>
      <c r="E45" s="27">
        <f>(D45-C45)/C45*100</f>
        <v>2138.3650336162086</v>
      </c>
      <c r="F45" s="26">
        <v>76.92564999999999</v>
      </c>
      <c r="G45" s="30">
        <f t="shared" si="1"/>
        <v>0.1279934321656605</v>
      </c>
      <c r="H45" s="26">
        <v>158.76801999999998</v>
      </c>
      <c r="I45" s="30">
        <f t="shared" si="2"/>
        <v>0.27884508728089247</v>
      </c>
      <c r="J45" s="27">
        <f t="shared" si="3"/>
        <v>106.39152220358228</v>
      </c>
      <c r="K45" s="15"/>
      <c r="L45" s="15"/>
      <c r="M45" s="15"/>
      <c r="N45" s="51"/>
      <c r="O45" s="15"/>
      <c r="P45" s="51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9.5" customHeight="1" x14ac:dyDescent="0.2">
      <c r="A46" s="16">
        <v>41</v>
      </c>
      <c r="B46" s="10" t="s">
        <v>86</v>
      </c>
      <c r="C46" s="11">
        <v>0</v>
      </c>
      <c r="D46" s="11">
        <v>0</v>
      </c>
      <c r="E46" s="12" t="s">
        <v>74</v>
      </c>
      <c r="F46" s="11">
        <v>56.381129999999999</v>
      </c>
      <c r="G46" s="29">
        <f t="shared" si="1"/>
        <v>9.3810248442207353E-2</v>
      </c>
      <c r="H46" s="11">
        <v>150.10085000000001</v>
      </c>
      <c r="I46" s="29">
        <f t="shared" si="2"/>
        <v>0.26362289218689106</v>
      </c>
      <c r="J46" s="12">
        <f t="shared" si="3"/>
        <v>166.22533106377969</v>
      </c>
      <c r="K46" s="15"/>
      <c r="L46" s="15"/>
      <c r="M46" s="15"/>
      <c r="N46" s="51"/>
      <c r="O46" s="15"/>
      <c r="P46" s="51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9.5" customHeight="1" x14ac:dyDescent="0.2">
      <c r="A47" s="16">
        <v>42</v>
      </c>
      <c r="B47" s="25" t="s">
        <v>87</v>
      </c>
      <c r="C47" s="26">
        <v>2.9851100000000002</v>
      </c>
      <c r="D47" s="26">
        <v>0</v>
      </c>
      <c r="E47" s="27">
        <f t="shared" ref="E47:E53" si="8">(D47-C47)/C47*100</f>
        <v>-100</v>
      </c>
      <c r="F47" s="26">
        <v>127.12783999999999</v>
      </c>
      <c r="G47" s="30">
        <f t="shared" si="1"/>
        <v>0.21152279591276699</v>
      </c>
      <c r="H47" s="26">
        <v>146.38198</v>
      </c>
      <c r="I47" s="30">
        <f t="shared" si="2"/>
        <v>0.25709142174507099</v>
      </c>
      <c r="J47" s="27">
        <f t="shared" si="3"/>
        <v>15.145494488068081</v>
      </c>
      <c r="K47" s="15"/>
      <c r="L47" s="15"/>
      <c r="M47" s="15"/>
      <c r="N47" s="51"/>
      <c r="O47" s="15"/>
      <c r="P47" s="51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9.5" customHeight="1" x14ac:dyDescent="0.2">
      <c r="A48" s="16">
        <v>43</v>
      </c>
      <c r="B48" s="10" t="s">
        <v>42</v>
      </c>
      <c r="C48" s="11">
        <v>7.4409200000000002</v>
      </c>
      <c r="D48" s="11">
        <v>4.835</v>
      </c>
      <c r="E48" s="12">
        <f t="shared" si="8"/>
        <v>-35.021475839009156</v>
      </c>
      <c r="F48" s="11">
        <v>152.32807</v>
      </c>
      <c r="G48" s="29">
        <f t="shared" si="1"/>
        <v>0.25345242444452515</v>
      </c>
      <c r="H48" s="11">
        <v>145.98804999999999</v>
      </c>
      <c r="I48" s="29">
        <f t="shared" si="2"/>
        <v>0.25639956046700901</v>
      </c>
      <c r="J48" s="12">
        <f t="shared" si="3"/>
        <v>-4.1620825367248528</v>
      </c>
      <c r="K48" s="15"/>
      <c r="L48" s="15"/>
      <c r="M48" s="15"/>
      <c r="N48" s="51"/>
      <c r="O48" s="15"/>
      <c r="P48" s="51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9.5" customHeight="1" x14ac:dyDescent="0.2">
      <c r="A49" s="16">
        <v>44</v>
      </c>
      <c r="B49" s="25" t="s">
        <v>14</v>
      </c>
      <c r="C49" s="26">
        <v>2.1072800000000003</v>
      </c>
      <c r="D49" s="26">
        <v>1.29474</v>
      </c>
      <c r="E49" s="27">
        <f t="shared" si="8"/>
        <v>-38.558710755096627</v>
      </c>
      <c r="F49" s="26">
        <v>57.18656</v>
      </c>
      <c r="G49" s="53">
        <f t="shared" si="1"/>
        <v>9.5150370366028442E-2</v>
      </c>
      <c r="H49" s="26">
        <v>145.22126999999998</v>
      </c>
      <c r="I49" s="53">
        <f t="shared" si="2"/>
        <v>0.25505286082292927</v>
      </c>
      <c r="J49" s="27">
        <f t="shared" si="3"/>
        <v>153.94300688833175</v>
      </c>
      <c r="K49" s="15"/>
      <c r="L49" s="15"/>
      <c r="M49" s="15"/>
      <c r="N49" s="51"/>
      <c r="O49" s="15"/>
      <c r="P49" s="51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9.5" customHeight="1" x14ac:dyDescent="0.2">
      <c r="A50" s="16">
        <v>45</v>
      </c>
      <c r="B50" s="10" t="s">
        <v>15</v>
      </c>
      <c r="C50" s="11">
        <v>1.7249100000000002</v>
      </c>
      <c r="D50" s="11">
        <v>16.483520000000002</v>
      </c>
      <c r="E50" s="12">
        <f t="shared" si="8"/>
        <v>855.61623504994463</v>
      </c>
      <c r="F50" s="11">
        <v>42.359139999999996</v>
      </c>
      <c r="G50" s="29">
        <f t="shared" si="1"/>
        <v>7.0479634714633116E-2</v>
      </c>
      <c r="H50" s="11">
        <v>142.08476000000002</v>
      </c>
      <c r="I50" s="29">
        <f t="shared" si="2"/>
        <v>0.24954419223395663</v>
      </c>
      <c r="J50" s="12">
        <f t="shared" si="3"/>
        <v>235.4288118219587</v>
      </c>
      <c r="K50" s="15"/>
      <c r="L50" s="15"/>
      <c r="M50" s="15"/>
      <c r="N50" s="51"/>
      <c r="O50" s="15"/>
      <c r="P50" s="51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9.5" customHeight="1" x14ac:dyDescent="0.2">
      <c r="A51" s="16">
        <v>46</v>
      </c>
      <c r="B51" s="25" t="s">
        <v>44</v>
      </c>
      <c r="C51" s="26">
        <v>7.03329</v>
      </c>
      <c r="D51" s="26">
        <v>9.8498000000000001</v>
      </c>
      <c r="E51" s="27">
        <f t="shared" si="8"/>
        <v>40.045412602068161</v>
      </c>
      <c r="F51" s="26">
        <v>432.07522999999998</v>
      </c>
      <c r="G51" s="30">
        <f t="shared" si="1"/>
        <v>0.71891224372452067</v>
      </c>
      <c r="H51" s="26">
        <v>130.71116000000001</v>
      </c>
      <c r="I51" s="30">
        <f t="shared" si="2"/>
        <v>0.22956868025932872</v>
      </c>
      <c r="J51" s="27">
        <f t="shared" si="3"/>
        <v>-69.748055217143545</v>
      </c>
      <c r="K51" s="15"/>
      <c r="L51" s="15"/>
      <c r="M51" s="15"/>
      <c r="N51" s="51"/>
      <c r="O51" s="15"/>
      <c r="P51" s="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9.5" customHeight="1" x14ac:dyDescent="0.2">
      <c r="A52" s="16">
        <v>47</v>
      </c>
      <c r="B52" s="10" t="s">
        <v>35</v>
      </c>
      <c r="C52" s="11">
        <v>1.4637100000000001</v>
      </c>
      <c r="D52" s="11">
        <v>20.11468</v>
      </c>
      <c r="E52" s="12">
        <f t="shared" si="8"/>
        <v>1274.2257687656709</v>
      </c>
      <c r="F52" s="11">
        <v>18.479490000000002</v>
      </c>
      <c r="G52" s="29">
        <f t="shared" si="1"/>
        <v>3.0747265051007076E-2</v>
      </c>
      <c r="H52" s="11">
        <v>128.40716</v>
      </c>
      <c r="I52" s="29">
        <f t="shared" si="2"/>
        <v>0.22552215325033045</v>
      </c>
      <c r="J52" s="12">
        <f t="shared" si="3"/>
        <v>594.86311581109646</v>
      </c>
      <c r="K52" s="15"/>
      <c r="L52" s="15"/>
      <c r="M52" s="15"/>
      <c r="N52" s="51"/>
      <c r="O52" s="15"/>
      <c r="P52" s="51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9.5" customHeight="1" x14ac:dyDescent="0.2">
      <c r="A53" s="16">
        <v>48</v>
      </c>
      <c r="B53" s="25" t="s">
        <v>22</v>
      </c>
      <c r="C53" s="26">
        <v>1.95391</v>
      </c>
      <c r="D53" s="26">
        <v>16.742290000000001</v>
      </c>
      <c r="E53" s="27">
        <f t="shared" si="8"/>
        <v>756.86085848375819</v>
      </c>
      <c r="F53" s="26">
        <v>24.825119999999998</v>
      </c>
      <c r="G53" s="30">
        <f t="shared" si="1"/>
        <v>4.1305498396495603E-2</v>
      </c>
      <c r="H53" s="26">
        <v>125.20246</v>
      </c>
      <c r="I53" s="30">
        <f t="shared" si="2"/>
        <v>0.21989372221485445</v>
      </c>
      <c r="J53" s="27">
        <f t="shared" si="3"/>
        <v>404.33778366428845</v>
      </c>
      <c r="K53" s="15"/>
      <c r="L53" s="15"/>
      <c r="M53" s="15"/>
      <c r="N53" s="51"/>
      <c r="O53" s="15"/>
      <c r="P53" s="51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9.5" customHeight="1" x14ac:dyDescent="0.2">
      <c r="A54" s="16">
        <v>49</v>
      </c>
      <c r="B54" s="10" t="s">
        <v>88</v>
      </c>
      <c r="C54" s="11">
        <v>10.076000000000001</v>
      </c>
      <c r="D54" s="11">
        <v>0</v>
      </c>
      <c r="E54" s="12" t="s">
        <v>74</v>
      </c>
      <c r="F54" s="11">
        <v>92.799530000000004</v>
      </c>
      <c r="G54" s="29">
        <f t="shared" si="1"/>
        <v>0.154405329666505</v>
      </c>
      <c r="H54" s="11">
        <v>99.704270000000008</v>
      </c>
      <c r="I54" s="29">
        <f t="shared" si="2"/>
        <v>0.17511112042858301</v>
      </c>
      <c r="J54" s="12">
        <f t="shared" si="3"/>
        <v>7.44049026972443</v>
      </c>
      <c r="K54" s="15"/>
      <c r="L54" s="15"/>
      <c r="M54" s="51"/>
      <c r="N54" s="51"/>
      <c r="O54" s="51"/>
      <c r="P54" s="51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9.5" customHeight="1" x14ac:dyDescent="0.2">
      <c r="A55" s="21">
        <v>50</v>
      </c>
      <c r="B55" s="25" t="s">
        <v>56</v>
      </c>
      <c r="C55" s="26">
        <v>0.92449000000000003</v>
      </c>
      <c r="D55" s="26">
        <v>6.9496400000000005</v>
      </c>
      <c r="E55" s="27">
        <f t="shared" ref="E55:E59" si="9">(D55-C55)/C55*100</f>
        <v>651.72689807353231</v>
      </c>
      <c r="F55" s="26">
        <v>32.143299999999996</v>
      </c>
      <c r="G55" s="30">
        <f t="shared" si="1"/>
        <v>5.3481917775546589E-2</v>
      </c>
      <c r="H55" s="26">
        <v>90.473119999999994</v>
      </c>
      <c r="I55" s="30">
        <f t="shared" si="2"/>
        <v>0.15889840436993963</v>
      </c>
      <c r="J55" s="27">
        <f t="shared" si="3"/>
        <v>181.46805088463228</v>
      </c>
      <c r="K55" s="15"/>
      <c r="L55" s="15"/>
      <c r="M55" s="15"/>
      <c r="N55" s="51"/>
      <c r="O55" s="15"/>
      <c r="P55" s="51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30" customHeight="1" x14ac:dyDescent="0.2">
      <c r="A56" s="59" t="s">
        <v>57</v>
      </c>
      <c r="B56" s="60"/>
      <c r="C56" s="22">
        <f t="shared" ref="C56:D56" si="10">SUM(C4:C55)-C14-C25</f>
        <v>4023.0296699999999</v>
      </c>
      <c r="D56" s="22">
        <f t="shared" si="10"/>
        <v>5378.7149500000023</v>
      </c>
      <c r="E56" s="23">
        <f t="shared" si="9"/>
        <v>33.698117866478533</v>
      </c>
      <c r="F56" s="22">
        <f>SUM(F4:F55)-F14-F25</f>
        <v>55199.186319999942</v>
      </c>
      <c r="G56" s="24">
        <f t="shared" si="1"/>
        <v>91.843660857575728</v>
      </c>
      <c r="H56" s="22">
        <f>SUM(H4:H55)-H14-H25</f>
        <v>55377.068380000026</v>
      </c>
      <c r="I56" s="24">
        <f t="shared" si="2"/>
        <v>97.259029027262926</v>
      </c>
      <c r="J56" s="23">
        <f t="shared" si="3"/>
        <v>0.32225485891923877</v>
      </c>
      <c r="K56" s="15"/>
      <c r="L56" s="15"/>
      <c r="M56" s="15"/>
      <c r="N56" s="51"/>
      <c r="O56" s="15"/>
      <c r="P56" s="51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30" customHeight="1" x14ac:dyDescent="0.2">
      <c r="A57" s="59" t="s">
        <v>58</v>
      </c>
      <c r="B57" s="60"/>
      <c r="C57" s="31">
        <f t="shared" ref="C57:D57" si="11">C59-C56</f>
        <v>193.64688999999998</v>
      </c>
      <c r="D57" s="31">
        <f t="shared" si="11"/>
        <v>161.44224999999824</v>
      </c>
      <c r="E57" s="32">
        <f t="shared" si="9"/>
        <v>-16.630600160943327</v>
      </c>
      <c r="F57" s="31">
        <f>F59-F56</f>
        <v>4902.0616100000552</v>
      </c>
      <c r="G57" s="33">
        <f t="shared" si="1"/>
        <v>8.1563391424242848</v>
      </c>
      <c r="H57" s="31">
        <f>H59-H56</f>
        <v>1560.6462299999766</v>
      </c>
      <c r="I57" s="33">
        <f t="shared" si="2"/>
        <v>2.7409709727370748</v>
      </c>
      <c r="J57" s="32">
        <f t="shared" si="3"/>
        <v>-68.163471735722254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30" customHeight="1" x14ac:dyDescent="0.2">
      <c r="A58" s="59" t="s">
        <v>59</v>
      </c>
      <c r="B58" s="60"/>
      <c r="C58" s="34">
        <v>1066.32277</v>
      </c>
      <c r="D58" s="34">
        <v>1775.95669</v>
      </c>
      <c r="E58" s="32">
        <f t="shared" si="9"/>
        <v>66.549635810552928</v>
      </c>
      <c r="F58" s="34">
        <v>18961.723670000003</v>
      </c>
      <c r="G58" s="33">
        <f t="shared" si="1"/>
        <v>31.549633864649113</v>
      </c>
      <c r="H58" s="34">
        <v>17997.78989</v>
      </c>
      <c r="I58" s="33">
        <f t="shared" si="2"/>
        <v>31.609610630278159</v>
      </c>
      <c r="J58" s="32">
        <f t="shared" si="3"/>
        <v>-5.0835767716891471</v>
      </c>
      <c r="K58" s="1"/>
      <c r="L58" s="1">
        <v>1000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45" customHeight="1" x14ac:dyDescent="0.2">
      <c r="A59" s="57" t="s">
        <v>89</v>
      </c>
      <c r="B59" s="58"/>
      <c r="C59" s="35">
        <v>4216.6765599999999</v>
      </c>
      <c r="D59" s="35">
        <v>5540.1572000000006</v>
      </c>
      <c r="E59" s="36">
        <f t="shared" si="9"/>
        <v>31.386819007052342</v>
      </c>
      <c r="F59" s="35">
        <v>60101.247929999998</v>
      </c>
      <c r="G59" s="37">
        <f t="shared" si="1"/>
        <v>100</v>
      </c>
      <c r="H59" s="35">
        <v>56937.714610000003</v>
      </c>
      <c r="I59" s="37">
        <f t="shared" si="2"/>
        <v>100</v>
      </c>
      <c r="J59" s="36">
        <f t="shared" si="3"/>
        <v>-5.2636732662931829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9.5" customHeight="1" x14ac:dyDescent="0.2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5.5" customHeight="1" x14ac:dyDescent="0.2">
      <c r="A61" s="1"/>
      <c r="B61" s="15"/>
      <c r="C61" s="44"/>
      <c r="D61" s="43"/>
      <c r="E61" s="42"/>
      <c r="F61" s="43"/>
      <c r="G61" s="41"/>
      <c r="H61" s="46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 customHeight="1" x14ac:dyDescent="0.2">
      <c r="A62" s="1"/>
      <c r="B62" s="1"/>
      <c r="C62" s="44"/>
      <c r="D62" s="43"/>
      <c r="E62" s="42"/>
      <c r="F62" s="44"/>
      <c r="G62" s="43"/>
      <c r="H62" s="44"/>
      <c r="I62" s="43"/>
      <c r="J62" s="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 customHeight="1" x14ac:dyDescent="0.2">
      <c r="A63" s="1"/>
      <c r="B63" s="1"/>
      <c r="C63" s="44"/>
      <c r="D63" s="44"/>
      <c r="E63" s="42"/>
      <c r="F63" s="44"/>
      <c r="G63" s="1"/>
      <c r="H63" s="44"/>
      <c r="I63" s="1"/>
      <c r="J63" s="42"/>
      <c r="K63" s="1"/>
      <c r="L63" s="43"/>
      <c r="M63" s="4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 customHeight="1" x14ac:dyDescent="0.2">
      <c r="A64" s="1"/>
      <c r="B64" s="1"/>
      <c r="C64" s="44"/>
      <c r="D64" s="44"/>
      <c r="E64" s="42"/>
      <c r="F64" s="44"/>
      <c r="G64" s="1"/>
      <c r="H64" s="44"/>
      <c r="I64" s="1"/>
      <c r="J64" s="42"/>
      <c r="K64" s="43"/>
      <c r="L64" s="43"/>
      <c r="M64" s="4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 customHeight="1" x14ac:dyDescent="0.2">
      <c r="A65" s="1"/>
      <c r="B65" s="1"/>
      <c r="C65" s="56"/>
      <c r="D65" s="56"/>
      <c r="E65" s="42"/>
      <c r="F65" s="56"/>
      <c r="G65" s="1"/>
      <c r="H65" s="56"/>
      <c r="I65" s="1"/>
      <c r="J65" s="42"/>
      <c r="K65" s="1"/>
      <c r="L65" s="1"/>
      <c r="M65" s="4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56">
        <f>IV64-IV63</f>
        <v>0</v>
      </c>
    </row>
    <row r="66" spans="1:256" ht="12.75" customHeight="1" x14ac:dyDescent="0.2">
      <c r="A66" s="1"/>
      <c r="B66" s="1"/>
      <c r="C66" s="44"/>
      <c r="D66" s="44"/>
      <c r="E66" s="42"/>
      <c r="F66" s="44"/>
      <c r="G66" s="1"/>
      <c r="H66" s="44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 customHeight="1" x14ac:dyDescent="0.2">
      <c r="A67" s="1"/>
      <c r="B67" s="1"/>
      <c r="C67" s="44"/>
      <c r="D67" s="44"/>
      <c r="E67" s="42"/>
      <c r="F67" s="44"/>
      <c r="G67" s="1"/>
      <c r="H67" s="44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 customHeight="1" x14ac:dyDescent="0.2">
      <c r="A68" s="1"/>
      <c r="B68" s="1"/>
      <c r="C68" s="44"/>
      <c r="D68" s="43"/>
      <c r="E68" s="42"/>
      <c r="F68" s="43"/>
      <c r="G68" s="1"/>
      <c r="H68" s="43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 customHeight="1" x14ac:dyDescent="0.2">
      <c r="A69" s="1"/>
      <c r="B69" s="1"/>
      <c r="C69" s="44"/>
      <c r="D69" s="44"/>
      <c r="E69" s="42"/>
      <c r="F69" s="44"/>
      <c r="G69" s="1"/>
      <c r="H69" s="44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2.75" customHeight="1" x14ac:dyDescent="0.2">
      <c r="A70" s="1"/>
      <c r="B70" s="1"/>
      <c r="C70" s="46"/>
      <c r="D70" s="1"/>
      <c r="E70" s="42"/>
      <c r="F70" s="1"/>
      <c r="G70" s="1"/>
      <c r="H70" s="1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 customHeight="1" x14ac:dyDescent="0.2">
      <c r="A71" s="1"/>
      <c r="B71" s="1"/>
      <c r="C71" s="46"/>
      <c r="D71" s="1"/>
      <c r="E71" s="42"/>
      <c r="F71" s="1"/>
      <c r="G71" s="1"/>
      <c r="H71" s="1"/>
      <c r="I71" s="1"/>
      <c r="J71" s="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.75" customHeight="1" x14ac:dyDescent="0.2">
      <c r="A72" s="1"/>
      <c r="B72" s="1"/>
      <c r="C72" s="46"/>
      <c r="D72" s="1"/>
      <c r="E72" s="42"/>
      <c r="F72" s="1"/>
      <c r="G72" s="1"/>
      <c r="H72" s="1"/>
      <c r="I72" s="1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 customHeight="1" x14ac:dyDescent="0.2">
      <c r="A73" s="1"/>
      <c r="B73" s="1"/>
      <c r="C73" s="46"/>
      <c r="D73" s="1"/>
      <c r="E73" s="42"/>
      <c r="F73" s="1"/>
      <c r="G73" s="1"/>
      <c r="H73" s="1"/>
      <c r="I73" s="1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 customHeight="1" x14ac:dyDescent="0.2">
      <c r="A74" s="1"/>
      <c r="B74" s="1"/>
      <c r="C74" s="46"/>
      <c r="D74" s="1"/>
      <c r="E74" s="42"/>
      <c r="F74" s="1"/>
      <c r="G74" s="1"/>
      <c r="H74" s="1"/>
      <c r="I74" s="1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 customHeight="1" x14ac:dyDescent="0.2">
      <c r="A75" s="1"/>
      <c r="B75" s="1"/>
      <c r="C75" s="54"/>
      <c r="D75" s="54"/>
      <c r="E75" s="42"/>
      <c r="F75" s="54"/>
      <c r="G75" s="1"/>
      <c r="H75" s="54"/>
      <c r="I75" s="1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 customHeight="1" x14ac:dyDescent="0.2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 customHeight="1" x14ac:dyDescent="0.2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 customHeight="1" x14ac:dyDescent="0.2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 customHeight="1" x14ac:dyDescent="0.2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 customHeight="1" x14ac:dyDescent="0.2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 customHeight="1" x14ac:dyDescent="0.2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 customHeight="1" x14ac:dyDescent="0.2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 customHeight="1" x14ac:dyDescent="0.2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 customHeight="1" x14ac:dyDescent="0.2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 customHeight="1" x14ac:dyDescent="0.2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 customHeight="1" x14ac:dyDescent="0.2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 customHeight="1" x14ac:dyDescent="0.2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 customHeight="1" x14ac:dyDescent="0.2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 customHeight="1" x14ac:dyDescent="0.2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 customHeight="1" x14ac:dyDescent="0.2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 customHeight="1" x14ac:dyDescent="0.2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 customHeight="1" x14ac:dyDescent="0.2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 customHeight="1" x14ac:dyDescent="0.2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 customHeight="1" x14ac:dyDescent="0.2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 customHeight="1" x14ac:dyDescent="0.2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 customHeight="1" x14ac:dyDescent="0.2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 customHeight="1" x14ac:dyDescent="0.2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 customHeight="1" x14ac:dyDescent="0.2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 customHeight="1" x14ac:dyDescent="0.2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 customHeight="1" x14ac:dyDescent="0.2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 customHeight="1" x14ac:dyDescent="0.2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 customHeight="1" x14ac:dyDescent="0.2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2.75" customHeight="1" x14ac:dyDescent="0.2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 customHeight="1" x14ac:dyDescent="0.2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2.75" customHeight="1" x14ac:dyDescent="0.2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2.75" customHeight="1" x14ac:dyDescent="0.2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 customHeight="1" x14ac:dyDescent="0.2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 customHeight="1" x14ac:dyDescent="0.2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 customHeight="1" x14ac:dyDescent="0.2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 customHeight="1" x14ac:dyDescent="0.2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 customHeight="1" x14ac:dyDescent="0.2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 customHeight="1" x14ac:dyDescent="0.2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 customHeight="1" x14ac:dyDescent="0.2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 customHeight="1" x14ac:dyDescent="0.2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 customHeight="1" x14ac:dyDescent="0.2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 customHeight="1" x14ac:dyDescent="0.2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 customHeight="1" x14ac:dyDescent="0.2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 customHeight="1" x14ac:dyDescent="0.2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 customHeight="1" x14ac:dyDescent="0.2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 customHeight="1" x14ac:dyDescent="0.2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 customHeight="1" x14ac:dyDescent="0.2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 customHeight="1" x14ac:dyDescent="0.2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 customHeight="1" x14ac:dyDescent="0.2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 customHeight="1" x14ac:dyDescent="0.2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 customHeight="1" x14ac:dyDescent="0.2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 customHeight="1" x14ac:dyDescent="0.2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 customHeight="1" x14ac:dyDescent="0.2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 customHeight="1" x14ac:dyDescent="0.2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2.75" customHeight="1" x14ac:dyDescent="0.2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 customHeight="1" x14ac:dyDescent="0.2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 customHeight="1" x14ac:dyDescent="0.2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 customHeight="1" x14ac:dyDescent="0.2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2.75" customHeight="1" x14ac:dyDescent="0.2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2.75" customHeight="1" x14ac:dyDescent="0.2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2.75" customHeight="1" x14ac:dyDescent="0.2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2.75" customHeight="1" x14ac:dyDescent="0.2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2.75" customHeight="1" x14ac:dyDescent="0.2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 customHeight="1" x14ac:dyDescent="0.2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 customHeight="1" x14ac:dyDescent="0.2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 customHeight="1" x14ac:dyDescent="0.2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 customHeight="1" x14ac:dyDescent="0.2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 customHeight="1" x14ac:dyDescent="0.2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 customHeight="1" x14ac:dyDescent="0.2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 customHeight="1" x14ac:dyDescent="0.2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 customHeight="1" x14ac:dyDescent="0.2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 customHeight="1" x14ac:dyDescent="0.2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 customHeight="1" x14ac:dyDescent="0.2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 customHeight="1" x14ac:dyDescent="0.2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 customHeight="1" x14ac:dyDescent="0.2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 customHeight="1" x14ac:dyDescent="0.2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 customHeight="1" x14ac:dyDescent="0.2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 customHeight="1" x14ac:dyDescent="0.2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 customHeight="1" x14ac:dyDescent="0.2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 customHeight="1" x14ac:dyDescent="0.2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 customHeight="1" x14ac:dyDescent="0.2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 customHeight="1" x14ac:dyDescent="0.2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 customHeight="1" x14ac:dyDescent="0.2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 customHeight="1" x14ac:dyDescent="0.2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 customHeight="1" x14ac:dyDescent="0.2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 customHeight="1" x14ac:dyDescent="0.2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 customHeight="1" x14ac:dyDescent="0.2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 customHeight="1" x14ac:dyDescent="0.2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 customHeight="1" x14ac:dyDescent="0.2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 customHeight="1" x14ac:dyDescent="0.2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2.75" customHeight="1" x14ac:dyDescent="0.2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2.75" customHeight="1" x14ac:dyDescent="0.2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2.75" customHeight="1" x14ac:dyDescent="0.2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2.75" customHeight="1" x14ac:dyDescent="0.2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2.75" customHeight="1" x14ac:dyDescent="0.2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 customHeight="1" x14ac:dyDescent="0.2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 customHeight="1" x14ac:dyDescent="0.2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 customHeight="1" x14ac:dyDescent="0.2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 customHeight="1" x14ac:dyDescent="0.2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 customHeight="1" x14ac:dyDescent="0.2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 customHeight="1" x14ac:dyDescent="0.2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 customHeight="1" x14ac:dyDescent="0.2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 customHeight="1" x14ac:dyDescent="0.2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 customHeight="1" x14ac:dyDescent="0.2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 customHeight="1" x14ac:dyDescent="0.2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 customHeight="1" x14ac:dyDescent="0.2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 customHeight="1" x14ac:dyDescent="0.2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 customHeight="1" x14ac:dyDescent="0.2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 customHeight="1" x14ac:dyDescent="0.2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 customHeight="1" x14ac:dyDescent="0.2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 customHeight="1" x14ac:dyDescent="0.2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 customHeight="1" x14ac:dyDescent="0.2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 customHeight="1" x14ac:dyDescent="0.2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 customHeight="1" x14ac:dyDescent="0.2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 customHeight="1" x14ac:dyDescent="0.2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 customHeight="1" x14ac:dyDescent="0.2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2.75" customHeight="1" x14ac:dyDescent="0.2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 customHeight="1" x14ac:dyDescent="0.2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 customHeight="1" x14ac:dyDescent="0.2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 customHeight="1" x14ac:dyDescent="0.2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 customHeight="1" x14ac:dyDescent="0.2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 customHeight="1" x14ac:dyDescent="0.2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2.75" customHeight="1" x14ac:dyDescent="0.2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2.75" customHeight="1" x14ac:dyDescent="0.2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2.75" customHeight="1" x14ac:dyDescent="0.2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 customHeight="1" x14ac:dyDescent="0.2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 customHeight="1" x14ac:dyDescent="0.2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 customHeight="1" x14ac:dyDescent="0.2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 customHeight="1" x14ac:dyDescent="0.2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 customHeight="1" x14ac:dyDescent="0.2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 customHeight="1" x14ac:dyDescent="0.2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 customHeight="1" x14ac:dyDescent="0.2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 customHeight="1" x14ac:dyDescent="0.2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 customHeight="1" x14ac:dyDescent="0.2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 customHeight="1" x14ac:dyDescent="0.2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 customHeight="1" x14ac:dyDescent="0.2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 customHeight="1" x14ac:dyDescent="0.2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 customHeight="1" x14ac:dyDescent="0.2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 customHeight="1" x14ac:dyDescent="0.2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 customHeight="1" x14ac:dyDescent="0.2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 customHeight="1" x14ac:dyDescent="0.2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 customHeight="1" x14ac:dyDescent="0.2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 customHeight="1" x14ac:dyDescent="0.2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 customHeight="1" x14ac:dyDescent="0.2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 customHeight="1" x14ac:dyDescent="0.2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 customHeight="1" x14ac:dyDescent="0.2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 customHeight="1" x14ac:dyDescent="0.2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 customHeight="1" x14ac:dyDescent="0.2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 customHeight="1" x14ac:dyDescent="0.2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 customHeight="1" x14ac:dyDescent="0.2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 customHeight="1" x14ac:dyDescent="0.2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 customHeight="1" x14ac:dyDescent="0.2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 customHeight="1" x14ac:dyDescent="0.2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 customHeight="1" x14ac:dyDescent="0.2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 customHeight="1" x14ac:dyDescent="0.2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 customHeight="1" x14ac:dyDescent="0.2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 customHeight="1" x14ac:dyDescent="0.2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 customHeight="1" x14ac:dyDescent="0.2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 customHeight="1" x14ac:dyDescent="0.2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 customHeight="1" x14ac:dyDescent="0.2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 customHeight="1" x14ac:dyDescent="0.2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 customHeight="1" x14ac:dyDescent="0.2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 customHeight="1" x14ac:dyDescent="0.2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 customHeight="1" x14ac:dyDescent="0.2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 customHeight="1" x14ac:dyDescent="0.2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 customHeight="1" x14ac:dyDescent="0.2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 customHeight="1" x14ac:dyDescent="0.2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 customHeight="1" x14ac:dyDescent="0.2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 customHeight="1" x14ac:dyDescent="0.2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 customHeight="1" x14ac:dyDescent="0.2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 customHeight="1" x14ac:dyDescent="0.2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 customHeight="1" x14ac:dyDescent="0.2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 customHeight="1" x14ac:dyDescent="0.2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 customHeight="1" x14ac:dyDescent="0.2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 customHeight="1" x14ac:dyDescent="0.2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 customHeight="1" x14ac:dyDescent="0.2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 customHeight="1" x14ac:dyDescent="0.2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 customHeight="1" x14ac:dyDescent="0.2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 customHeight="1" x14ac:dyDescent="0.2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 customHeight="1" x14ac:dyDescent="0.2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 customHeight="1" x14ac:dyDescent="0.2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 customHeight="1" x14ac:dyDescent="0.2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 customHeight="1" x14ac:dyDescent="0.2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 customHeight="1" x14ac:dyDescent="0.2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 customHeight="1" x14ac:dyDescent="0.2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 customHeight="1" x14ac:dyDescent="0.2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 customHeight="1" x14ac:dyDescent="0.2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 customHeight="1" x14ac:dyDescent="0.2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 customHeight="1" x14ac:dyDescent="0.2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 customHeight="1" x14ac:dyDescent="0.2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 customHeight="1" x14ac:dyDescent="0.2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 customHeight="1" x14ac:dyDescent="0.2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 customHeight="1" x14ac:dyDescent="0.2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 customHeight="1" x14ac:dyDescent="0.2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 customHeight="1" x14ac:dyDescent="0.2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 customHeight="1" x14ac:dyDescent="0.2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 customHeight="1" x14ac:dyDescent="0.2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 customHeight="1" x14ac:dyDescent="0.2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 customHeight="1" x14ac:dyDescent="0.2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 customHeight="1" x14ac:dyDescent="0.2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 customHeight="1" x14ac:dyDescent="0.2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 customHeight="1" x14ac:dyDescent="0.2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 customHeight="1" x14ac:dyDescent="0.2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 customHeight="1" x14ac:dyDescent="0.2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 customHeight="1" x14ac:dyDescent="0.2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 customHeight="1" x14ac:dyDescent="0.2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 customHeight="1" x14ac:dyDescent="0.2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 customHeight="1" x14ac:dyDescent="0.2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 customHeight="1" x14ac:dyDescent="0.2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 customHeight="1" x14ac:dyDescent="0.2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 customHeight="1" x14ac:dyDescent="0.2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 customHeight="1" x14ac:dyDescent="0.2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 customHeight="1" x14ac:dyDescent="0.2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 customHeight="1" x14ac:dyDescent="0.2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 customHeight="1" x14ac:dyDescent="0.2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 customHeight="1" x14ac:dyDescent="0.2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 customHeight="1" x14ac:dyDescent="0.2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 customHeight="1" x14ac:dyDescent="0.2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 customHeight="1" x14ac:dyDescent="0.2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 customHeight="1" x14ac:dyDescent="0.2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 customHeight="1" x14ac:dyDescent="0.2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 customHeight="1" x14ac:dyDescent="0.2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 customHeight="1" x14ac:dyDescent="0.2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 customHeight="1" x14ac:dyDescent="0.2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 customHeight="1" x14ac:dyDescent="0.2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 customHeight="1" x14ac:dyDescent="0.2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 customHeight="1" x14ac:dyDescent="0.2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 customHeight="1" x14ac:dyDescent="0.2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 customHeight="1" x14ac:dyDescent="0.2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 customHeight="1" x14ac:dyDescent="0.2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 customHeight="1" x14ac:dyDescent="0.2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 customHeight="1" x14ac:dyDescent="0.2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 customHeight="1" x14ac:dyDescent="0.2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 customHeight="1" x14ac:dyDescent="0.2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 customHeight="1" x14ac:dyDescent="0.2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 customHeight="1" x14ac:dyDescent="0.2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 customHeight="1" x14ac:dyDescent="0.2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 customHeight="1" x14ac:dyDescent="0.2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 customHeight="1" x14ac:dyDescent="0.2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 customHeight="1" x14ac:dyDescent="0.2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 customHeight="1" x14ac:dyDescent="0.2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 customHeight="1" x14ac:dyDescent="0.2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 customHeight="1" x14ac:dyDescent="0.2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 customHeight="1" x14ac:dyDescent="0.2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 customHeight="1" x14ac:dyDescent="0.2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 customHeight="1" x14ac:dyDescent="0.2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 customHeight="1" x14ac:dyDescent="0.2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 customHeight="1" x14ac:dyDescent="0.2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 customHeight="1" x14ac:dyDescent="0.2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 customHeight="1" x14ac:dyDescent="0.2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 customHeight="1" x14ac:dyDescent="0.2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 customHeight="1" x14ac:dyDescent="0.2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 customHeight="1" x14ac:dyDescent="0.2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 customHeight="1" x14ac:dyDescent="0.2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 customHeight="1" x14ac:dyDescent="0.2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 customHeight="1" x14ac:dyDescent="0.2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2.75" customHeight="1" x14ac:dyDescent="0.2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2.75" customHeight="1" x14ac:dyDescent="0.2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2.75" customHeight="1" x14ac:dyDescent="0.2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2.75" customHeight="1" x14ac:dyDescent="0.2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2.75" customHeight="1" x14ac:dyDescent="0.2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2.75" customHeight="1" x14ac:dyDescent="0.2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2.75" customHeight="1" x14ac:dyDescent="0.2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2.75" customHeight="1" x14ac:dyDescent="0.2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2.75" customHeight="1" x14ac:dyDescent="0.2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2.75" customHeight="1" x14ac:dyDescent="0.2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2.75" customHeight="1" x14ac:dyDescent="0.2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2.75" customHeight="1" x14ac:dyDescent="0.2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2.75" customHeight="1" x14ac:dyDescent="0.2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2.75" customHeight="1" x14ac:dyDescent="0.2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2.75" customHeight="1" x14ac:dyDescent="0.2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2.75" customHeight="1" x14ac:dyDescent="0.2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2.75" customHeight="1" x14ac:dyDescent="0.2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2.75" customHeight="1" x14ac:dyDescent="0.2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2.75" customHeight="1" x14ac:dyDescent="0.2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2.75" customHeight="1" x14ac:dyDescent="0.2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2.75" customHeight="1" x14ac:dyDescent="0.2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2.75" customHeight="1" x14ac:dyDescent="0.2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2.75" customHeight="1" x14ac:dyDescent="0.2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2.75" customHeight="1" x14ac:dyDescent="0.2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2.75" customHeight="1" x14ac:dyDescent="0.2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2.75" customHeight="1" x14ac:dyDescent="0.2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2.75" customHeight="1" x14ac:dyDescent="0.2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2.75" customHeight="1" x14ac:dyDescent="0.2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2.75" customHeight="1" x14ac:dyDescent="0.2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2.75" customHeight="1" x14ac:dyDescent="0.2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2.75" customHeight="1" x14ac:dyDescent="0.2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2.75" customHeight="1" x14ac:dyDescent="0.2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2.75" customHeight="1" x14ac:dyDescent="0.2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2.75" customHeight="1" x14ac:dyDescent="0.2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2.75" customHeight="1" x14ac:dyDescent="0.2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2.75" customHeight="1" x14ac:dyDescent="0.2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2.75" customHeight="1" x14ac:dyDescent="0.2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2.75" customHeight="1" x14ac:dyDescent="0.2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2.75" customHeight="1" x14ac:dyDescent="0.2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2.75" customHeight="1" x14ac:dyDescent="0.2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2.75" customHeight="1" x14ac:dyDescent="0.2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2.75" customHeight="1" x14ac:dyDescent="0.2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2.75" customHeight="1" x14ac:dyDescent="0.2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2.75" customHeight="1" x14ac:dyDescent="0.2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2.75" customHeight="1" x14ac:dyDescent="0.2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2.75" customHeight="1" x14ac:dyDescent="0.2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2.75" customHeight="1" x14ac:dyDescent="0.2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2.75" customHeight="1" x14ac:dyDescent="0.2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2.75" customHeight="1" x14ac:dyDescent="0.2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2.75" customHeight="1" x14ac:dyDescent="0.2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2.75" customHeight="1" x14ac:dyDescent="0.2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2.75" customHeight="1" x14ac:dyDescent="0.2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2.75" customHeight="1" x14ac:dyDescent="0.2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2.75" customHeight="1" x14ac:dyDescent="0.2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2.75" customHeight="1" x14ac:dyDescent="0.2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2.75" customHeight="1" x14ac:dyDescent="0.2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2.75" customHeight="1" x14ac:dyDescent="0.2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2.75" customHeight="1" x14ac:dyDescent="0.2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2.75" customHeight="1" x14ac:dyDescent="0.2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2.75" customHeight="1" x14ac:dyDescent="0.2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2.75" customHeight="1" x14ac:dyDescent="0.2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2.75" customHeight="1" x14ac:dyDescent="0.2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2.75" customHeight="1" x14ac:dyDescent="0.2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2.75" customHeight="1" x14ac:dyDescent="0.2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12.75" customHeight="1" x14ac:dyDescent="0.2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2.75" customHeight="1" x14ac:dyDescent="0.2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2.75" customHeight="1" x14ac:dyDescent="0.2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12.75" customHeight="1" x14ac:dyDescent="0.2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2.75" customHeight="1" x14ac:dyDescent="0.2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ht="12.75" customHeight="1" x14ac:dyDescent="0.2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ht="12.75" customHeight="1" x14ac:dyDescent="0.2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2.75" customHeight="1" x14ac:dyDescent="0.2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ht="12.75" customHeight="1" x14ac:dyDescent="0.2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ht="12.75" customHeight="1" x14ac:dyDescent="0.2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ht="12.75" customHeight="1" x14ac:dyDescent="0.2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ht="12.75" customHeight="1" x14ac:dyDescent="0.2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ht="12.75" customHeight="1" x14ac:dyDescent="0.2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ht="12.75" customHeight="1" x14ac:dyDescent="0.2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ht="12.75" customHeight="1" x14ac:dyDescent="0.2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2.75" customHeight="1" x14ac:dyDescent="0.2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ht="12.75" customHeight="1" x14ac:dyDescent="0.2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ht="12.75" customHeight="1" x14ac:dyDescent="0.2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ht="12.75" customHeight="1" x14ac:dyDescent="0.2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ht="12.75" customHeight="1" x14ac:dyDescent="0.2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ht="12.75" customHeight="1" x14ac:dyDescent="0.2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ht="12.75" customHeight="1" x14ac:dyDescent="0.2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2.75" customHeight="1" x14ac:dyDescent="0.2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12.75" customHeight="1" x14ac:dyDescent="0.2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2.75" customHeight="1" x14ac:dyDescent="0.2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2.75" customHeight="1" x14ac:dyDescent="0.2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2.75" customHeight="1" x14ac:dyDescent="0.2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2.75" customHeight="1" x14ac:dyDescent="0.2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2.75" customHeight="1" x14ac:dyDescent="0.2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2.75" customHeight="1" x14ac:dyDescent="0.2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2.75" customHeight="1" x14ac:dyDescent="0.2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12.75" customHeight="1" x14ac:dyDescent="0.2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2.75" customHeight="1" x14ac:dyDescent="0.2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2.75" customHeight="1" x14ac:dyDescent="0.2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2.75" customHeight="1" x14ac:dyDescent="0.2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2.75" customHeight="1" x14ac:dyDescent="0.2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2.75" customHeight="1" x14ac:dyDescent="0.2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2.75" customHeight="1" x14ac:dyDescent="0.2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2.75" customHeight="1" x14ac:dyDescent="0.2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2.75" customHeight="1" x14ac:dyDescent="0.2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12.75" customHeight="1" x14ac:dyDescent="0.2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ht="12.75" customHeight="1" x14ac:dyDescent="0.2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2.75" customHeight="1" x14ac:dyDescent="0.2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2.75" customHeight="1" x14ac:dyDescent="0.2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2.75" customHeight="1" x14ac:dyDescent="0.2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2.75" customHeight="1" x14ac:dyDescent="0.2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2.75" customHeight="1" x14ac:dyDescent="0.2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2.75" customHeight="1" x14ac:dyDescent="0.2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2.75" customHeight="1" x14ac:dyDescent="0.2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2.75" customHeight="1" x14ac:dyDescent="0.2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2.75" customHeight="1" x14ac:dyDescent="0.2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2.75" customHeight="1" x14ac:dyDescent="0.2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2.75" customHeight="1" x14ac:dyDescent="0.2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2.75" customHeight="1" x14ac:dyDescent="0.2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2.75" customHeight="1" x14ac:dyDescent="0.2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2.75" customHeight="1" x14ac:dyDescent="0.2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2.75" customHeight="1" x14ac:dyDescent="0.2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2.75" customHeight="1" x14ac:dyDescent="0.2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2.75" customHeight="1" x14ac:dyDescent="0.2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2.75" customHeight="1" x14ac:dyDescent="0.2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2.75" customHeight="1" x14ac:dyDescent="0.2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2.75" customHeight="1" x14ac:dyDescent="0.2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2.75" customHeight="1" x14ac:dyDescent="0.2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2.75" customHeight="1" x14ac:dyDescent="0.2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2.75" customHeight="1" x14ac:dyDescent="0.2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2.75" customHeight="1" x14ac:dyDescent="0.2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2.75" customHeight="1" x14ac:dyDescent="0.2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2.75" customHeight="1" x14ac:dyDescent="0.2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2.75" customHeight="1" x14ac:dyDescent="0.2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2.75" customHeight="1" x14ac:dyDescent="0.2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2.75" customHeight="1" x14ac:dyDescent="0.2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2.75" customHeight="1" x14ac:dyDescent="0.2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2.75" customHeight="1" x14ac:dyDescent="0.2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2.75" customHeight="1" x14ac:dyDescent="0.2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2.75" customHeight="1" x14ac:dyDescent="0.2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2.75" customHeight="1" x14ac:dyDescent="0.2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2.75" customHeight="1" x14ac:dyDescent="0.2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2.75" customHeight="1" x14ac:dyDescent="0.2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2.75" customHeight="1" x14ac:dyDescent="0.2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2.75" customHeight="1" x14ac:dyDescent="0.2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2.75" customHeight="1" x14ac:dyDescent="0.2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2.75" customHeight="1" x14ac:dyDescent="0.2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2.75" customHeight="1" x14ac:dyDescent="0.2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2.75" customHeight="1" x14ac:dyDescent="0.2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2.75" customHeight="1" x14ac:dyDescent="0.2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2.75" customHeight="1" x14ac:dyDescent="0.2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2.75" customHeight="1" x14ac:dyDescent="0.2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2.75" customHeight="1" x14ac:dyDescent="0.2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2.75" customHeight="1" x14ac:dyDescent="0.2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2.75" customHeight="1" x14ac:dyDescent="0.2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2.75" customHeight="1" x14ac:dyDescent="0.2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2.75" customHeight="1" x14ac:dyDescent="0.2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2.75" customHeight="1" x14ac:dyDescent="0.2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2.75" customHeight="1" x14ac:dyDescent="0.2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2.75" customHeight="1" x14ac:dyDescent="0.2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2.75" customHeight="1" x14ac:dyDescent="0.2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2.75" customHeight="1" x14ac:dyDescent="0.2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2.75" customHeight="1" x14ac:dyDescent="0.2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2.75" customHeight="1" x14ac:dyDescent="0.2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ht="12.75" customHeight="1" x14ac:dyDescent="0.2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ht="12.75" customHeight="1" x14ac:dyDescent="0.2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2.75" customHeight="1" x14ac:dyDescent="0.2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2.75" customHeight="1" x14ac:dyDescent="0.2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2.75" customHeight="1" x14ac:dyDescent="0.2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2.75" customHeight="1" x14ac:dyDescent="0.2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2.75" customHeight="1" x14ac:dyDescent="0.2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2.75" customHeight="1" x14ac:dyDescent="0.2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2.75" customHeight="1" x14ac:dyDescent="0.2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2.75" customHeight="1" x14ac:dyDescent="0.2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2.75" customHeight="1" x14ac:dyDescent="0.2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2.75" customHeight="1" x14ac:dyDescent="0.2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2.75" customHeight="1" x14ac:dyDescent="0.2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2.75" customHeight="1" x14ac:dyDescent="0.2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2.75" customHeight="1" x14ac:dyDescent="0.2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2.75" customHeight="1" x14ac:dyDescent="0.2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2.75" customHeight="1" x14ac:dyDescent="0.2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2.75" customHeight="1" x14ac:dyDescent="0.2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2.75" customHeight="1" x14ac:dyDescent="0.2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2.75" customHeight="1" x14ac:dyDescent="0.2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2.75" customHeight="1" x14ac:dyDescent="0.2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2.75" customHeight="1" x14ac:dyDescent="0.2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2.75" customHeight="1" x14ac:dyDescent="0.2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2.75" customHeight="1" x14ac:dyDescent="0.2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2.75" customHeight="1" x14ac:dyDescent="0.2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2.75" customHeight="1" x14ac:dyDescent="0.2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2.75" customHeight="1" x14ac:dyDescent="0.2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2.75" customHeight="1" x14ac:dyDescent="0.2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2.75" customHeight="1" x14ac:dyDescent="0.2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2.75" customHeight="1" x14ac:dyDescent="0.2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2.75" customHeight="1" x14ac:dyDescent="0.2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2.75" customHeight="1" x14ac:dyDescent="0.2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2.75" customHeight="1" x14ac:dyDescent="0.2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2.75" customHeight="1" x14ac:dyDescent="0.2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2.75" customHeight="1" x14ac:dyDescent="0.2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2.75" customHeight="1" x14ac:dyDescent="0.2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2.75" customHeight="1" x14ac:dyDescent="0.2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2.75" customHeight="1" x14ac:dyDescent="0.2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2.75" customHeight="1" x14ac:dyDescent="0.2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2.75" customHeight="1" x14ac:dyDescent="0.2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2.75" customHeight="1" x14ac:dyDescent="0.2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2.75" customHeight="1" x14ac:dyDescent="0.2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2.75" customHeight="1" x14ac:dyDescent="0.2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2.75" customHeight="1" x14ac:dyDescent="0.2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2.75" customHeight="1" x14ac:dyDescent="0.2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2.75" customHeight="1" x14ac:dyDescent="0.2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2.75" customHeight="1" x14ac:dyDescent="0.2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2.75" customHeight="1" x14ac:dyDescent="0.2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2.75" customHeight="1" x14ac:dyDescent="0.2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2.75" customHeight="1" x14ac:dyDescent="0.2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2.75" customHeight="1" x14ac:dyDescent="0.2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2.75" customHeight="1" x14ac:dyDescent="0.2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2.75" customHeight="1" x14ac:dyDescent="0.2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2.75" customHeight="1" x14ac:dyDescent="0.2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2.75" customHeight="1" x14ac:dyDescent="0.2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2.75" customHeight="1" x14ac:dyDescent="0.2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2.75" customHeight="1" x14ac:dyDescent="0.2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ht="12.75" customHeight="1" x14ac:dyDescent="0.2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ht="12.75" customHeight="1" x14ac:dyDescent="0.2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ht="12.75" customHeight="1" x14ac:dyDescent="0.2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ht="12.75" customHeight="1" x14ac:dyDescent="0.2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2.75" customHeight="1" x14ac:dyDescent="0.2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ht="12.75" customHeight="1" x14ac:dyDescent="0.2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ht="12.75" customHeight="1" x14ac:dyDescent="0.2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ht="12.75" customHeight="1" x14ac:dyDescent="0.2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ht="12.75" customHeight="1" x14ac:dyDescent="0.2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ht="12.75" customHeight="1" x14ac:dyDescent="0.2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ht="12.75" customHeight="1" x14ac:dyDescent="0.2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ht="12.75" customHeight="1" x14ac:dyDescent="0.2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ht="12.75" customHeight="1" x14ac:dyDescent="0.2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ht="12.75" customHeight="1" x14ac:dyDescent="0.2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ht="12.75" customHeight="1" x14ac:dyDescent="0.2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ht="12.75" customHeight="1" x14ac:dyDescent="0.2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ht="12.75" customHeight="1" x14ac:dyDescent="0.2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ht="12.75" customHeight="1" x14ac:dyDescent="0.2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2.75" customHeight="1" x14ac:dyDescent="0.2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ht="12.75" customHeight="1" x14ac:dyDescent="0.2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ht="12.75" customHeight="1" x14ac:dyDescent="0.2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ht="12.75" customHeight="1" x14ac:dyDescent="0.2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ht="12.75" customHeight="1" x14ac:dyDescent="0.2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ht="12.75" customHeight="1" x14ac:dyDescent="0.2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ht="12.75" customHeight="1" x14ac:dyDescent="0.2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ht="12.75" customHeight="1" x14ac:dyDescent="0.2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ht="12.75" customHeight="1" x14ac:dyDescent="0.2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ht="12.75" customHeight="1" x14ac:dyDescent="0.2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2.75" customHeight="1" x14ac:dyDescent="0.2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ht="12.75" customHeight="1" x14ac:dyDescent="0.2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ht="12.75" customHeight="1" x14ac:dyDescent="0.2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ht="12.75" customHeight="1" x14ac:dyDescent="0.2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2.75" customHeight="1" x14ac:dyDescent="0.2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ht="12.75" customHeight="1" x14ac:dyDescent="0.2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ht="12.75" customHeight="1" x14ac:dyDescent="0.2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ht="12.75" customHeight="1" x14ac:dyDescent="0.2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ht="12.75" customHeight="1" x14ac:dyDescent="0.2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ht="12.75" customHeight="1" x14ac:dyDescent="0.2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2.75" customHeight="1" x14ac:dyDescent="0.2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2.75" customHeight="1" x14ac:dyDescent="0.2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ht="12.75" customHeight="1" x14ac:dyDescent="0.2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ht="12.75" customHeight="1" x14ac:dyDescent="0.2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ht="12.75" customHeight="1" x14ac:dyDescent="0.2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ht="12.75" customHeight="1" x14ac:dyDescent="0.2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ht="12.75" customHeight="1" x14ac:dyDescent="0.2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ht="12.75" customHeight="1" x14ac:dyDescent="0.2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ht="12.75" customHeight="1" x14ac:dyDescent="0.2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2.75" customHeight="1" x14ac:dyDescent="0.2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ht="12.75" customHeight="1" x14ac:dyDescent="0.2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ht="12.75" customHeight="1" x14ac:dyDescent="0.2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ht="12.75" customHeight="1" x14ac:dyDescent="0.2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ht="12.75" customHeight="1" x14ac:dyDescent="0.2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ht="12.75" customHeight="1" x14ac:dyDescent="0.2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ht="12.75" customHeight="1" x14ac:dyDescent="0.2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ht="12.75" customHeight="1" x14ac:dyDescent="0.2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ht="12.75" customHeight="1" x14ac:dyDescent="0.2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ht="12.75" customHeight="1" x14ac:dyDescent="0.2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ht="12.75" customHeight="1" x14ac:dyDescent="0.2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ht="12.75" customHeight="1" x14ac:dyDescent="0.2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ht="12.75" customHeight="1" x14ac:dyDescent="0.2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ht="12.75" customHeight="1" x14ac:dyDescent="0.2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ht="12.75" customHeight="1" x14ac:dyDescent="0.2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ht="12.75" customHeight="1" x14ac:dyDescent="0.2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2.75" customHeight="1" x14ac:dyDescent="0.2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ht="12.75" customHeight="1" x14ac:dyDescent="0.2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ht="12.75" customHeight="1" x14ac:dyDescent="0.2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2.75" customHeight="1" x14ac:dyDescent="0.2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ht="12.75" customHeight="1" x14ac:dyDescent="0.2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ht="12.75" customHeight="1" x14ac:dyDescent="0.2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ht="12.75" customHeight="1" x14ac:dyDescent="0.2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ht="12.75" customHeight="1" x14ac:dyDescent="0.2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ht="12.75" customHeight="1" x14ac:dyDescent="0.2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ht="12.75" customHeight="1" x14ac:dyDescent="0.2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2.75" customHeight="1" x14ac:dyDescent="0.2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ht="12.75" customHeight="1" x14ac:dyDescent="0.2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ht="12.75" customHeight="1" x14ac:dyDescent="0.2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ht="12.75" customHeight="1" x14ac:dyDescent="0.2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2.75" customHeight="1" x14ac:dyDescent="0.2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2.75" customHeight="1" x14ac:dyDescent="0.2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ht="12.75" customHeight="1" x14ac:dyDescent="0.2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ht="12.75" customHeight="1" x14ac:dyDescent="0.2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ht="12.75" customHeight="1" x14ac:dyDescent="0.2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ht="12.75" customHeight="1" x14ac:dyDescent="0.2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ht="12.75" customHeight="1" x14ac:dyDescent="0.2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2.75" customHeight="1" x14ac:dyDescent="0.2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ht="12.75" customHeight="1" x14ac:dyDescent="0.2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ht="12.75" customHeight="1" x14ac:dyDescent="0.2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ht="12.75" customHeight="1" x14ac:dyDescent="0.2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ht="12.75" customHeight="1" x14ac:dyDescent="0.2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ht="12.75" customHeight="1" x14ac:dyDescent="0.2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ht="12.75" customHeight="1" x14ac:dyDescent="0.2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ht="12.75" customHeight="1" x14ac:dyDescent="0.2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ht="12.75" customHeight="1" x14ac:dyDescent="0.2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ht="12.75" customHeight="1" x14ac:dyDescent="0.2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ht="12.75" customHeight="1" x14ac:dyDescent="0.2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ht="12.75" customHeight="1" x14ac:dyDescent="0.2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ht="12.75" customHeight="1" x14ac:dyDescent="0.2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ht="12.75" customHeight="1" x14ac:dyDescent="0.2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ht="12.75" customHeight="1" x14ac:dyDescent="0.2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ht="12.75" customHeight="1" x14ac:dyDescent="0.2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ht="12.75" customHeight="1" x14ac:dyDescent="0.2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ht="12.75" customHeight="1" x14ac:dyDescent="0.2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ht="12.75" customHeight="1" x14ac:dyDescent="0.2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ht="12.75" customHeight="1" x14ac:dyDescent="0.2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ht="12.75" customHeight="1" x14ac:dyDescent="0.2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2.75" customHeight="1" x14ac:dyDescent="0.2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ht="12.75" customHeight="1" x14ac:dyDescent="0.2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ht="12.75" customHeight="1" x14ac:dyDescent="0.2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ht="12.75" customHeight="1" x14ac:dyDescent="0.2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2.75" customHeight="1" x14ac:dyDescent="0.2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ht="12.75" customHeight="1" x14ac:dyDescent="0.2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ht="12.75" customHeight="1" x14ac:dyDescent="0.2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ht="12.75" customHeight="1" x14ac:dyDescent="0.2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ht="12.75" customHeight="1" x14ac:dyDescent="0.2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ht="12.75" customHeight="1" x14ac:dyDescent="0.2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ht="12.75" customHeight="1" x14ac:dyDescent="0.2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ht="12.75" customHeight="1" x14ac:dyDescent="0.2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ht="12.75" customHeight="1" x14ac:dyDescent="0.2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ht="12.75" customHeight="1" x14ac:dyDescent="0.2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ht="12.75" customHeight="1" x14ac:dyDescent="0.2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ht="12.75" customHeight="1" x14ac:dyDescent="0.2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ht="12.75" customHeight="1" x14ac:dyDescent="0.2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ht="12.75" customHeight="1" x14ac:dyDescent="0.2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ht="12.75" customHeight="1" x14ac:dyDescent="0.2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ht="12.75" customHeight="1" x14ac:dyDescent="0.2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2.75" customHeight="1" x14ac:dyDescent="0.2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ht="12.75" customHeight="1" x14ac:dyDescent="0.2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ht="12.75" customHeight="1" x14ac:dyDescent="0.2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2.75" customHeight="1" x14ac:dyDescent="0.2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ht="12.75" customHeight="1" x14ac:dyDescent="0.2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ht="12.75" customHeight="1" x14ac:dyDescent="0.2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ht="12.75" customHeight="1" x14ac:dyDescent="0.2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ht="12.75" customHeight="1" x14ac:dyDescent="0.2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ht="12.75" customHeight="1" x14ac:dyDescent="0.2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ht="12.75" customHeight="1" x14ac:dyDescent="0.2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2.75" customHeight="1" x14ac:dyDescent="0.2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ht="12.75" customHeight="1" x14ac:dyDescent="0.2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ht="12.75" customHeight="1" x14ac:dyDescent="0.2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2.75" customHeight="1" x14ac:dyDescent="0.2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ht="12.75" customHeight="1" x14ac:dyDescent="0.2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ht="12.75" customHeight="1" x14ac:dyDescent="0.2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ht="12.75" customHeight="1" x14ac:dyDescent="0.2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ht="12.75" customHeight="1" x14ac:dyDescent="0.2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ht="12.75" customHeight="1" x14ac:dyDescent="0.2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ht="12.75" customHeight="1" x14ac:dyDescent="0.2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ht="12.75" customHeight="1" x14ac:dyDescent="0.2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ht="12.75" customHeight="1" x14ac:dyDescent="0.2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ht="12.75" customHeight="1" x14ac:dyDescent="0.2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 ht="12.75" customHeight="1" x14ac:dyDescent="0.2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1:256" ht="12.75" customHeight="1" x14ac:dyDescent="0.2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2.75" customHeight="1" x14ac:dyDescent="0.2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2.75" customHeight="1" x14ac:dyDescent="0.2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2.75" customHeight="1" x14ac:dyDescent="0.2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1:256" ht="12.75" customHeight="1" x14ac:dyDescent="0.2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ht="12.75" customHeight="1" x14ac:dyDescent="0.2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ht="12.75" customHeight="1" x14ac:dyDescent="0.2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ht="12.75" customHeight="1" x14ac:dyDescent="0.2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ht="12.75" customHeight="1" x14ac:dyDescent="0.2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ht="12.75" customHeight="1" x14ac:dyDescent="0.2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ht="12.75" customHeight="1" x14ac:dyDescent="0.2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ht="12.75" customHeight="1" x14ac:dyDescent="0.2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ht="12.75" customHeight="1" x14ac:dyDescent="0.2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ht="12.75" customHeight="1" x14ac:dyDescent="0.2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ht="12.75" customHeight="1" x14ac:dyDescent="0.2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2.75" customHeight="1" x14ac:dyDescent="0.2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2.75" customHeight="1" x14ac:dyDescent="0.2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ht="12.75" customHeight="1" x14ac:dyDescent="0.2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2.75" customHeight="1" x14ac:dyDescent="0.2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2.75" customHeight="1" x14ac:dyDescent="0.2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ht="12.75" customHeight="1" x14ac:dyDescent="0.2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ht="12.75" customHeight="1" x14ac:dyDescent="0.2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ht="12.75" customHeight="1" x14ac:dyDescent="0.2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ht="12.75" customHeight="1" x14ac:dyDescent="0.2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ht="12.75" customHeight="1" x14ac:dyDescent="0.2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2.75" customHeight="1" x14ac:dyDescent="0.2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ht="12.75" customHeight="1" x14ac:dyDescent="0.2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ht="12.75" customHeight="1" x14ac:dyDescent="0.2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ht="12.75" customHeight="1" x14ac:dyDescent="0.2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ht="12.75" customHeight="1" x14ac:dyDescent="0.2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ht="12.75" customHeight="1" x14ac:dyDescent="0.2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ht="12.75" customHeight="1" x14ac:dyDescent="0.2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ht="12.75" customHeight="1" x14ac:dyDescent="0.2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ht="12.75" customHeight="1" x14ac:dyDescent="0.2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2.75" customHeight="1" x14ac:dyDescent="0.2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2.75" customHeight="1" x14ac:dyDescent="0.2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ht="12.75" customHeight="1" x14ac:dyDescent="0.2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ht="12.75" customHeight="1" x14ac:dyDescent="0.2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ht="12.75" customHeight="1" x14ac:dyDescent="0.2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ht="12.75" customHeight="1" x14ac:dyDescent="0.2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ht="12.75" customHeight="1" x14ac:dyDescent="0.2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2.75" customHeight="1" x14ac:dyDescent="0.2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ht="12.75" customHeight="1" x14ac:dyDescent="0.2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ht="12.75" customHeight="1" x14ac:dyDescent="0.2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2.75" customHeight="1" x14ac:dyDescent="0.2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ht="12.75" customHeight="1" x14ac:dyDescent="0.2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ht="12.75" customHeight="1" x14ac:dyDescent="0.2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ht="12.75" customHeight="1" x14ac:dyDescent="0.2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ht="12.75" customHeight="1" x14ac:dyDescent="0.2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ht="12.75" customHeight="1" x14ac:dyDescent="0.2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2.75" customHeight="1" x14ac:dyDescent="0.2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ht="12.75" customHeight="1" x14ac:dyDescent="0.2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ht="12.75" customHeight="1" x14ac:dyDescent="0.2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ht="12.75" customHeight="1" x14ac:dyDescent="0.2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ht="12.75" customHeight="1" x14ac:dyDescent="0.2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ht="12.75" customHeight="1" x14ac:dyDescent="0.2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ht="12.75" customHeight="1" x14ac:dyDescent="0.2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ht="12.75" customHeight="1" x14ac:dyDescent="0.2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ht="12.75" customHeight="1" x14ac:dyDescent="0.2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ht="12.75" customHeight="1" x14ac:dyDescent="0.2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ht="12.75" customHeight="1" x14ac:dyDescent="0.2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ht="12.75" customHeight="1" x14ac:dyDescent="0.2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ht="12.75" customHeight="1" x14ac:dyDescent="0.2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ht="12.75" customHeight="1" x14ac:dyDescent="0.2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ht="12.75" customHeight="1" x14ac:dyDescent="0.2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ht="12.75" customHeight="1" x14ac:dyDescent="0.2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2.75" customHeight="1" x14ac:dyDescent="0.2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ht="12.75" customHeight="1" x14ac:dyDescent="0.2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ht="12.75" customHeight="1" x14ac:dyDescent="0.2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ht="12.75" customHeight="1" x14ac:dyDescent="0.2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ht="12.75" customHeight="1" x14ac:dyDescent="0.2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2.75" customHeight="1" x14ac:dyDescent="0.2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ht="12.75" customHeight="1" x14ac:dyDescent="0.2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ht="12.75" customHeight="1" x14ac:dyDescent="0.2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ht="12.75" customHeight="1" x14ac:dyDescent="0.2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ht="12.75" customHeight="1" x14ac:dyDescent="0.2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ht="12.75" customHeight="1" x14ac:dyDescent="0.2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ht="12.75" customHeight="1" x14ac:dyDescent="0.2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ht="12.75" customHeight="1" x14ac:dyDescent="0.2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ht="12.75" customHeight="1" x14ac:dyDescent="0.2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2.75" customHeight="1" x14ac:dyDescent="0.2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ht="12.75" customHeight="1" x14ac:dyDescent="0.2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ht="12.75" customHeight="1" x14ac:dyDescent="0.2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ht="12.75" customHeight="1" x14ac:dyDescent="0.2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ht="12.75" customHeight="1" x14ac:dyDescent="0.2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2.75" customHeight="1" x14ac:dyDescent="0.2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ht="12.75" customHeight="1" x14ac:dyDescent="0.2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ht="12.75" customHeight="1" x14ac:dyDescent="0.2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ht="12.75" customHeight="1" x14ac:dyDescent="0.2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ht="12.75" customHeight="1" x14ac:dyDescent="0.2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ht="12.75" customHeight="1" x14ac:dyDescent="0.2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2.75" customHeight="1" x14ac:dyDescent="0.2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ht="12.75" customHeight="1" x14ac:dyDescent="0.2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ht="12.75" customHeight="1" x14ac:dyDescent="0.2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ht="12.75" customHeight="1" x14ac:dyDescent="0.2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ht="12.75" customHeight="1" x14ac:dyDescent="0.2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ht="12.75" customHeight="1" x14ac:dyDescent="0.2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ht="12.75" customHeight="1" x14ac:dyDescent="0.2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ht="12.75" customHeight="1" x14ac:dyDescent="0.2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2.75" customHeight="1" x14ac:dyDescent="0.2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ht="12.75" customHeight="1" x14ac:dyDescent="0.2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ht="12.75" customHeight="1" x14ac:dyDescent="0.2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ht="12.75" customHeight="1" x14ac:dyDescent="0.2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ht="12.75" customHeight="1" x14ac:dyDescent="0.2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ht="12.75" customHeight="1" x14ac:dyDescent="0.2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ht="12.75" customHeight="1" x14ac:dyDescent="0.2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ht="12.75" customHeight="1" x14ac:dyDescent="0.2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ht="12.75" customHeight="1" x14ac:dyDescent="0.2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ht="12.75" customHeight="1" x14ac:dyDescent="0.2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2.75" customHeight="1" x14ac:dyDescent="0.2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2.75" customHeight="1" x14ac:dyDescent="0.2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ht="12.75" customHeight="1" x14ac:dyDescent="0.2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ht="12.75" customHeight="1" x14ac:dyDescent="0.2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ht="12.75" customHeight="1" x14ac:dyDescent="0.2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ht="12.75" customHeight="1" x14ac:dyDescent="0.2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ht="12.75" customHeight="1" x14ac:dyDescent="0.2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ht="12.75" customHeight="1" x14ac:dyDescent="0.2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ht="12.75" customHeight="1" x14ac:dyDescent="0.2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ht="12.75" customHeight="1" x14ac:dyDescent="0.2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ht="12.75" customHeight="1" x14ac:dyDescent="0.2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ht="12.75" customHeight="1" x14ac:dyDescent="0.2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2.75" customHeight="1" x14ac:dyDescent="0.2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ht="12.75" customHeight="1" x14ac:dyDescent="0.2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ht="12.75" customHeight="1" x14ac:dyDescent="0.2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ht="12.75" customHeight="1" x14ac:dyDescent="0.2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ht="12.75" customHeight="1" x14ac:dyDescent="0.2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ht="12.75" customHeight="1" x14ac:dyDescent="0.2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ht="12.75" customHeight="1" x14ac:dyDescent="0.2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ht="12.75" customHeight="1" x14ac:dyDescent="0.2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ht="12.75" customHeight="1" x14ac:dyDescent="0.2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ht="12.75" customHeight="1" x14ac:dyDescent="0.2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ht="12.75" customHeight="1" x14ac:dyDescent="0.2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ht="12.75" customHeight="1" x14ac:dyDescent="0.2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ht="12.75" customHeight="1" x14ac:dyDescent="0.2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ht="12.75" customHeight="1" x14ac:dyDescent="0.2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ht="12.75" customHeight="1" x14ac:dyDescent="0.2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ht="12.75" customHeight="1" x14ac:dyDescent="0.2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2.75" customHeight="1" x14ac:dyDescent="0.2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ht="12.75" customHeight="1" x14ac:dyDescent="0.2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ht="12.75" customHeight="1" x14ac:dyDescent="0.2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ht="12.75" customHeight="1" x14ac:dyDescent="0.2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ht="12.75" customHeight="1" x14ac:dyDescent="0.2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ht="12.75" customHeight="1" x14ac:dyDescent="0.2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ht="12.75" customHeight="1" x14ac:dyDescent="0.2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ht="12.75" customHeight="1" x14ac:dyDescent="0.2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ht="12.75" customHeight="1" x14ac:dyDescent="0.2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ht="12.75" customHeight="1" x14ac:dyDescent="0.2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ht="12.75" customHeight="1" x14ac:dyDescent="0.2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ht="12.75" customHeight="1" x14ac:dyDescent="0.2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ht="12.75" customHeight="1" x14ac:dyDescent="0.2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ht="12.75" customHeight="1" x14ac:dyDescent="0.2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ht="12.75" customHeight="1" x14ac:dyDescent="0.2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ht="12.75" customHeight="1" x14ac:dyDescent="0.2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ht="12.75" customHeight="1" x14ac:dyDescent="0.2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ht="12.75" customHeight="1" x14ac:dyDescent="0.2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ht="12.75" customHeight="1" x14ac:dyDescent="0.2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ht="12.75" customHeight="1" x14ac:dyDescent="0.2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ht="12.75" customHeight="1" x14ac:dyDescent="0.2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ht="12.75" customHeight="1" x14ac:dyDescent="0.2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ht="12.75" customHeight="1" x14ac:dyDescent="0.2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ht="12.75" customHeight="1" x14ac:dyDescent="0.2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ht="12.75" customHeight="1" x14ac:dyDescent="0.2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ht="12.75" customHeight="1" x14ac:dyDescent="0.2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ht="12.75" customHeight="1" x14ac:dyDescent="0.2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ht="12.75" customHeight="1" x14ac:dyDescent="0.2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ht="12.75" customHeight="1" x14ac:dyDescent="0.2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ht="12.75" customHeight="1" x14ac:dyDescent="0.2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ht="12.75" customHeight="1" x14ac:dyDescent="0.2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ht="12.75" customHeight="1" x14ac:dyDescent="0.2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ht="12.75" customHeight="1" x14ac:dyDescent="0.2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ht="12.75" customHeight="1" x14ac:dyDescent="0.2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ht="12.75" customHeight="1" x14ac:dyDescent="0.2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ht="12.75" customHeight="1" x14ac:dyDescent="0.2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ht="12.75" customHeight="1" x14ac:dyDescent="0.2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ht="12.75" customHeight="1" x14ac:dyDescent="0.2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ht="12.75" customHeight="1" x14ac:dyDescent="0.2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ht="12.75" customHeight="1" x14ac:dyDescent="0.2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ht="12.75" customHeight="1" x14ac:dyDescent="0.2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ht="12.75" customHeight="1" x14ac:dyDescent="0.2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ht="12.75" customHeight="1" x14ac:dyDescent="0.2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256" ht="12.75" customHeight="1" x14ac:dyDescent="0.2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1:256" ht="12.75" customHeight="1" x14ac:dyDescent="0.2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1:256" ht="12.75" customHeight="1" x14ac:dyDescent="0.2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1:256" ht="12.75" customHeight="1" x14ac:dyDescent="0.2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1:256" ht="12.75" customHeight="1" x14ac:dyDescent="0.2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1:256" ht="12.75" customHeight="1" x14ac:dyDescent="0.2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1:256" ht="12.75" customHeight="1" x14ac:dyDescent="0.2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1:256" ht="12.75" customHeight="1" x14ac:dyDescent="0.2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1:256" ht="12.75" customHeight="1" x14ac:dyDescent="0.2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1:256" ht="12.75" customHeight="1" x14ac:dyDescent="0.2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1:256" ht="12.75" customHeight="1" x14ac:dyDescent="0.2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1:256" ht="12.75" customHeight="1" x14ac:dyDescent="0.2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1:256" ht="12.75" customHeight="1" x14ac:dyDescent="0.2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1:256" ht="12.75" customHeight="1" x14ac:dyDescent="0.2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1:256" ht="12.75" customHeight="1" x14ac:dyDescent="0.2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1:256" ht="12.75" customHeight="1" x14ac:dyDescent="0.2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1:256" ht="12.75" customHeight="1" x14ac:dyDescent="0.2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ht="12.75" customHeight="1" x14ac:dyDescent="0.2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ht="12.75" customHeight="1" x14ac:dyDescent="0.2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ht="12.75" customHeight="1" x14ac:dyDescent="0.2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ht="12.75" customHeight="1" x14ac:dyDescent="0.2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ht="12.75" customHeight="1" x14ac:dyDescent="0.2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ht="12.75" customHeight="1" x14ac:dyDescent="0.2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ht="12.75" customHeight="1" x14ac:dyDescent="0.2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ht="12.75" customHeight="1" x14ac:dyDescent="0.2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ht="12.75" customHeight="1" x14ac:dyDescent="0.2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ht="12.75" customHeight="1" x14ac:dyDescent="0.2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ht="12.75" customHeight="1" x14ac:dyDescent="0.2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ht="12.75" customHeight="1" x14ac:dyDescent="0.2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ht="12.75" customHeight="1" x14ac:dyDescent="0.2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ht="12.75" customHeight="1" x14ac:dyDescent="0.2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ht="12.75" customHeight="1" x14ac:dyDescent="0.2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ht="12.75" customHeight="1" x14ac:dyDescent="0.2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  <row r="913" spans="1:256" ht="12.75" customHeight="1" x14ac:dyDescent="0.2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</row>
    <row r="914" spans="1:256" ht="12.75" customHeight="1" x14ac:dyDescent="0.2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</row>
    <row r="915" spans="1:256" ht="12.75" customHeight="1" x14ac:dyDescent="0.2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1:256" ht="12.75" customHeight="1" x14ac:dyDescent="0.2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</row>
    <row r="917" spans="1:256" ht="12.75" customHeight="1" x14ac:dyDescent="0.2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</row>
    <row r="918" spans="1:256" ht="12.75" customHeight="1" x14ac:dyDescent="0.2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</row>
    <row r="919" spans="1:256" ht="12.75" customHeight="1" x14ac:dyDescent="0.2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spans="1:256" ht="12.75" customHeight="1" x14ac:dyDescent="0.2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</row>
    <row r="921" spans="1:256" ht="12.75" customHeight="1" x14ac:dyDescent="0.2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</row>
    <row r="922" spans="1:256" ht="12.75" customHeight="1" x14ac:dyDescent="0.2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</row>
    <row r="923" spans="1:256" ht="12.75" customHeight="1" x14ac:dyDescent="0.2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</row>
    <row r="924" spans="1:256" ht="12.75" customHeight="1" x14ac:dyDescent="0.2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</row>
    <row r="925" spans="1:256" ht="12.75" customHeight="1" x14ac:dyDescent="0.2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</row>
    <row r="926" spans="1:256" ht="12.75" customHeight="1" x14ac:dyDescent="0.2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</row>
    <row r="927" spans="1:256" ht="12.75" customHeight="1" x14ac:dyDescent="0.2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</row>
    <row r="928" spans="1:256" ht="12.75" customHeight="1" x14ac:dyDescent="0.2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</row>
    <row r="929" spans="1:256" ht="12.75" customHeight="1" x14ac:dyDescent="0.2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</row>
    <row r="930" spans="1:256" ht="12.75" customHeight="1" x14ac:dyDescent="0.2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</row>
    <row r="931" spans="1:256" ht="12.75" customHeight="1" x14ac:dyDescent="0.2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</row>
    <row r="932" spans="1:256" ht="12.75" customHeight="1" x14ac:dyDescent="0.2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</row>
    <row r="933" spans="1:256" ht="12.75" customHeight="1" x14ac:dyDescent="0.2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</row>
    <row r="934" spans="1:256" ht="12.75" customHeight="1" x14ac:dyDescent="0.2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</row>
    <row r="935" spans="1:256" ht="12.75" customHeight="1" x14ac:dyDescent="0.2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</row>
    <row r="936" spans="1:256" ht="12.75" customHeight="1" x14ac:dyDescent="0.2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</row>
    <row r="937" spans="1:256" ht="12.75" customHeight="1" x14ac:dyDescent="0.2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</row>
    <row r="938" spans="1:256" ht="12.75" customHeight="1" x14ac:dyDescent="0.2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</row>
    <row r="939" spans="1:256" ht="12.75" customHeight="1" x14ac:dyDescent="0.2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</row>
    <row r="940" spans="1:256" ht="12.75" customHeight="1" x14ac:dyDescent="0.2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</row>
    <row r="941" spans="1:256" ht="12.75" customHeight="1" x14ac:dyDescent="0.2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</row>
    <row r="942" spans="1:256" ht="12.75" customHeight="1" x14ac:dyDescent="0.2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</row>
    <row r="943" spans="1:256" ht="12.75" customHeight="1" x14ac:dyDescent="0.2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</row>
    <row r="944" spans="1:256" ht="12.75" customHeight="1" x14ac:dyDescent="0.2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</row>
    <row r="945" spans="1:256" ht="12.75" customHeight="1" x14ac:dyDescent="0.2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</row>
    <row r="946" spans="1:256" ht="12.75" customHeight="1" x14ac:dyDescent="0.2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</row>
    <row r="947" spans="1:256" ht="12.75" customHeight="1" x14ac:dyDescent="0.2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</row>
    <row r="948" spans="1:256" ht="12.75" customHeight="1" x14ac:dyDescent="0.2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</row>
    <row r="949" spans="1:256" ht="12.75" customHeight="1" x14ac:dyDescent="0.2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1:256" ht="12.75" customHeight="1" x14ac:dyDescent="0.2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</row>
    <row r="951" spans="1:256" ht="12.75" customHeight="1" x14ac:dyDescent="0.2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1:256" ht="12.75" customHeight="1" x14ac:dyDescent="0.2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</row>
    <row r="953" spans="1:256" ht="12.75" customHeight="1" x14ac:dyDescent="0.2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</row>
    <row r="954" spans="1:256" ht="12.75" customHeight="1" x14ac:dyDescent="0.2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</row>
    <row r="955" spans="1:256" ht="12.75" customHeight="1" x14ac:dyDescent="0.2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</row>
    <row r="956" spans="1:256" ht="12.75" customHeight="1" x14ac:dyDescent="0.2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</row>
    <row r="957" spans="1:256" ht="12.75" customHeight="1" x14ac:dyDescent="0.2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</row>
    <row r="958" spans="1:256" ht="12.75" customHeight="1" x14ac:dyDescent="0.2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</row>
    <row r="959" spans="1:256" ht="12.75" customHeight="1" x14ac:dyDescent="0.2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</row>
    <row r="960" spans="1:256" ht="12.75" customHeight="1" x14ac:dyDescent="0.2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</row>
    <row r="961" spans="1:256" ht="12.75" customHeight="1" x14ac:dyDescent="0.2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1:256" ht="12.75" customHeight="1" x14ac:dyDescent="0.2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</row>
    <row r="963" spans="1:256" ht="12.75" customHeight="1" x14ac:dyDescent="0.2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4" spans="1:256" ht="12.75" customHeight="1" x14ac:dyDescent="0.2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</row>
    <row r="965" spans="1:256" ht="12.75" customHeight="1" x14ac:dyDescent="0.2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</row>
    <row r="966" spans="1:256" ht="12.75" customHeight="1" x14ac:dyDescent="0.2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</row>
    <row r="967" spans="1:256" ht="12.75" customHeight="1" x14ac:dyDescent="0.2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</row>
    <row r="968" spans="1:256" ht="12.75" customHeight="1" x14ac:dyDescent="0.2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</row>
    <row r="969" spans="1:256" ht="12.75" customHeight="1" x14ac:dyDescent="0.2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</row>
    <row r="970" spans="1:256" ht="12.75" customHeight="1" x14ac:dyDescent="0.2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</row>
    <row r="971" spans="1:256" ht="12.75" customHeight="1" x14ac:dyDescent="0.2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</row>
    <row r="972" spans="1:256" ht="12.75" customHeight="1" x14ac:dyDescent="0.2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</row>
    <row r="973" spans="1:256" ht="12.75" customHeight="1" x14ac:dyDescent="0.2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</row>
    <row r="974" spans="1:256" ht="12.75" customHeight="1" x14ac:dyDescent="0.2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</row>
    <row r="975" spans="1:256" ht="12.75" customHeight="1" x14ac:dyDescent="0.2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</row>
    <row r="976" spans="1:256" ht="12.75" customHeight="1" x14ac:dyDescent="0.2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</row>
    <row r="977" spans="1:256" ht="12.75" customHeight="1" x14ac:dyDescent="0.2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</row>
    <row r="978" spans="1:256" ht="12.75" customHeight="1" x14ac:dyDescent="0.2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</row>
    <row r="979" spans="1:256" ht="12.75" customHeight="1" x14ac:dyDescent="0.2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</row>
    <row r="980" spans="1:256" ht="12.75" customHeight="1" x14ac:dyDescent="0.2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</row>
    <row r="981" spans="1:256" ht="12.75" customHeight="1" x14ac:dyDescent="0.2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</row>
    <row r="982" spans="1:256" ht="12.75" customHeight="1" x14ac:dyDescent="0.2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</row>
    <row r="983" spans="1:256" ht="12.75" customHeight="1" x14ac:dyDescent="0.2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</row>
    <row r="984" spans="1:256" ht="12.75" customHeight="1" x14ac:dyDescent="0.2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</row>
    <row r="985" spans="1:256" ht="12.75" customHeight="1" x14ac:dyDescent="0.2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</row>
    <row r="986" spans="1:256" ht="12.75" customHeight="1" x14ac:dyDescent="0.2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</row>
    <row r="987" spans="1:256" ht="12.75" customHeight="1" x14ac:dyDescent="0.2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</row>
    <row r="988" spans="1:256" ht="12.75" customHeight="1" x14ac:dyDescent="0.2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</row>
    <row r="989" spans="1:256" ht="12.75" customHeight="1" x14ac:dyDescent="0.2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</row>
    <row r="990" spans="1:256" ht="12.75" customHeight="1" x14ac:dyDescent="0.2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</row>
    <row r="991" spans="1:256" ht="12.75" customHeight="1" x14ac:dyDescent="0.2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</row>
    <row r="992" spans="1:256" ht="12.75" customHeight="1" x14ac:dyDescent="0.2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</row>
    <row r="993" spans="1:256" ht="12.75" customHeight="1" x14ac:dyDescent="0.2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</row>
    <row r="994" spans="1:256" ht="12.75" customHeight="1" x14ac:dyDescent="0.2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</row>
    <row r="995" spans="1:256" ht="12.75" customHeight="1" x14ac:dyDescent="0.2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</row>
    <row r="996" spans="1:256" ht="12.75" customHeight="1" x14ac:dyDescent="0.2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</row>
    <row r="997" spans="1:256" ht="12.75" customHeight="1" x14ac:dyDescent="0.2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</row>
    <row r="998" spans="1:256" ht="12.75" customHeight="1" x14ac:dyDescent="0.2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</row>
    <row r="999" spans="1:256" ht="12.75" customHeight="1" x14ac:dyDescent="0.2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</row>
    <row r="1000" spans="1:256" ht="12.75" customHeight="1" x14ac:dyDescent="0.2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</row>
  </sheetData>
  <mergeCells count="8">
    <mergeCell ref="A59:B59"/>
    <mergeCell ref="A58:B58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8" zoomScaleNormal="78" workbookViewId="0">
      <pane xSplit="1" ySplit="3" topLeftCell="B49" activePane="bottomRight" state="frozen"/>
      <selection pane="topRight" activeCell="B1" sqref="B1"/>
      <selection pane="bottomLeft" activeCell="A4" sqref="A4"/>
      <selection pane="bottomRight" sqref="A1:J59"/>
    </sheetView>
  </sheetViews>
  <sheetFormatPr defaultColWidth="14.42578125" defaultRowHeight="15" customHeight="1" x14ac:dyDescent="0.2"/>
  <cols>
    <col min="1" max="1" width="9.140625" customWidth="1"/>
    <col min="2" max="2" width="36" customWidth="1"/>
    <col min="3" max="4" width="17" customWidth="1"/>
    <col min="5" max="5" width="11.5703125" customWidth="1"/>
    <col min="6" max="6" width="20.28515625" customWidth="1"/>
    <col min="7" max="7" width="11.42578125" customWidth="1"/>
    <col min="8" max="8" width="20.28515625" customWidth="1"/>
    <col min="9" max="9" width="11.42578125" customWidth="1"/>
    <col min="10" max="10" width="11.5703125" customWidth="1"/>
    <col min="11" max="11" width="15.42578125" customWidth="1"/>
    <col min="12" max="12" width="5.5703125" customWidth="1"/>
    <col min="13" max="14" width="9.140625" customWidth="1"/>
    <col min="15" max="15" width="13.140625" customWidth="1"/>
    <col min="16" max="16" width="9.85546875" customWidth="1"/>
    <col min="17" max="26" width="8.7109375" customWidth="1"/>
  </cols>
  <sheetData>
    <row r="1" spans="1:26" ht="42.75" customHeight="1" x14ac:dyDescent="0.3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">
      <c r="A2" s="49"/>
      <c r="B2" s="64" t="s">
        <v>62</v>
      </c>
      <c r="C2" s="65"/>
      <c r="D2" s="65"/>
      <c r="E2" s="65"/>
      <c r="F2" s="65"/>
      <c r="G2" s="65"/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" customHeight="1" x14ac:dyDescent="0.2">
      <c r="A3" s="3"/>
      <c r="B3" s="4" t="s">
        <v>2</v>
      </c>
      <c r="C3" s="50" t="str">
        <f>hali!C3</f>
        <v>2016 
ARALIK</v>
      </c>
      <c r="D3" s="50" t="str">
        <f>hali!D3</f>
        <v>2017 
ARALIK</v>
      </c>
      <c r="E3" s="6" t="s">
        <v>5</v>
      </c>
      <c r="F3" s="50" t="str">
        <f>hali!F3</f>
        <v>2016              OCAK-ARALIK</v>
      </c>
      <c r="G3" s="7" t="s">
        <v>7</v>
      </c>
      <c r="H3" s="50" t="str">
        <f>hali!H3</f>
        <v>2017              OCAK-ARALIK</v>
      </c>
      <c r="I3" s="7" t="s">
        <v>7</v>
      </c>
      <c r="J3" s="6" t="s">
        <v>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">
      <c r="A4" s="9">
        <v>1</v>
      </c>
      <c r="B4" s="10" t="s">
        <v>90</v>
      </c>
      <c r="C4" s="11">
        <v>30986.269940000002</v>
      </c>
      <c r="D4" s="11">
        <v>43860.558789999995</v>
      </c>
      <c r="E4" s="12">
        <f t="shared" ref="E4:E59" si="0">(D4-C4)/C4*100</f>
        <v>41.548366018010597</v>
      </c>
      <c r="F4" s="11">
        <v>294561.22670999996</v>
      </c>
      <c r="G4" s="13">
        <f t="shared" ref="G4:G59" si="1">(F4*100)/$F$59</f>
        <v>18.037358340957805</v>
      </c>
      <c r="H4" s="11">
        <v>425677.33160000003</v>
      </c>
      <c r="I4" s="13">
        <f t="shared" ref="I4:I59" si="2">(H4*100)/$H$59</f>
        <v>23.039750725401554</v>
      </c>
      <c r="J4" s="12">
        <f t="shared" ref="J4:J59" si="3">(H4-F4)/F4*100</f>
        <v>44.512343445353011</v>
      </c>
      <c r="K4" s="14"/>
      <c r="L4" s="15"/>
      <c r="M4" s="15"/>
      <c r="N4" s="51"/>
      <c r="O4" s="15"/>
      <c r="P4" s="51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">
      <c r="A5" s="16">
        <v>2</v>
      </c>
      <c r="B5" s="17" t="s">
        <v>9</v>
      </c>
      <c r="C5" s="18">
        <v>22802.30371</v>
      </c>
      <c r="D5" s="18">
        <v>18794.654870000002</v>
      </c>
      <c r="E5" s="19">
        <f t="shared" si="0"/>
        <v>-17.575631352732291</v>
      </c>
      <c r="F5" s="18">
        <v>301350.59979000001</v>
      </c>
      <c r="G5" s="20">
        <f t="shared" si="1"/>
        <v>18.453103334018213</v>
      </c>
      <c r="H5" s="18">
        <v>278471.10189999995</v>
      </c>
      <c r="I5" s="20">
        <f t="shared" si="2"/>
        <v>15.072225593710456</v>
      </c>
      <c r="J5" s="19">
        <f t="shared" si="3"/>
        <v>-7.5923186832692311</v>
      </c>
      <c r="K5" s="14"/>
      <c r="L5" s="15"/>
      <c r="M5" s="15"/>
      <c r="N5" s="51"/>
      <c r="O5" s="15"/>
      <c r="P5" s="51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 x14ac:dyDescent="0.2">
      <c r="A6" s="16">
        <v>3</v>
      </c>
      <c r="B6" s="10" t="s">
        <v>10</v>
      </c>
      <c r="C6" s="11">
        <v>10382.645199999999</v>
      </c>
      <c r="D6" s="11">
        <v>11535.926079999999</v>
      </c>
      <c r="E6" s="12">
        <f t="shared" si="0"/>
        <v>11.107775116884474</v>
      </c>
      <c r="F6" s="11">
        <v>89459.115379999988</v>
      </c>
      <c r="G6" s="13">
        <f t="shared" si="1"/>
        <v>5.4779990530212226</v>
      </c>
      <c r="H6" s="11">
        <v>145421.06682000001</v>
      </c>
      <c r="I6" s="13">
        <f t="shared" si="2"/>
        <v>7.8709033369508239</v>
      </c>
      <c r="J6" s="12">
        <f t="shared" si="3"/>
        <v>62.555896291046054</v>
      </c>
      <c r="K6" s="14"/>
      <c r="L6" s="15">
        <v>1000</v>
      </c>
      <c r="M6" s="15"/>
      <c r="N6" s="51"/>
      <c r="O6" s="15"/>
      <c r="P6" s="51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2">
      <c r="A7" s="16">
        <v>4</v>
      </c>
      <c r="B7" s="17" t="s">
        <v>11</v>
      </c>
      <c r="C7" s="18">
        <v>10954.246080000001</v>
      </c>
      <c r="D7" s="18">
        <v>12442.739099999999</v>
      </c>
      <c r="E7" s="19">
        <f t="shared" si="0"/>
        <v>13.588274438326275</v>
      </c>
      <c r="F7" s="18">
        <v>101291.99837999999</v>
      </c>
      <c r="G7" s="20">
        <f t="shared" si="1"/>
        <v>6.2025816916172962</v>
      </c>
      <c r="H7" s="18">
        <v>100773.10312999999</v>
      </c>
      <c r="I7" s="20">
        <f t="shared" si="2"/>
        <v>5.4543359572694303</v>
      </c>
      <c r="J7" s="19">
        <f t="shared" si="3"/>
        <v>-0.51227664405765816</v>
      </c>
      <c r="K7" s="14"/>
      <c r="L7" s="15"/>
      <c r="M7" s="15"/>
      <c r="N7" s="51"/>
      <c r="O7" s="15"/>
      <c r="P7" s="51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 x14ac:dyDescent="0.2">
      <c r="A8" s="16">
        <v>5</v>
      </c>
      <c r="B8" s="10" t="s">
        <v>92</v>
      </c>
      <c r="C8" s="11">
        <v>5903.6128799999997</v>
      </c>
      <c r="D8" s="11">
        <v>4549.1728600000006</v>
      </c>
      <c r="E8" s="12">
        <f t="shared" si="0"/>
        <v>-22.942561572567055</v>
      </c>
      <c r="F8" s="11">
        <v>67147.658519999997</v>
      </c>
      <c r="G8" s="13">
        <f t="shared" si="1"/>
        <v>4.1117644437090846</v>
      </c>
      <c r="H8" s="11">
        <v>60254.388590000002</v>
      </c>
      <c r="I8" s="13">
        <f t="shared" si="2"/>
        <v>3.2612638497968809</v>
      </c>
      <c r="J8" s="12">
        <f t="shared" si="3"/>
        <v>-10.265838127396249</v>
      </c>
      <c r="K8" s="15"/>
      <c r="L8" s="15"/>
      <c r="M8" s="15"/>
      <c r="N8" s="51"/>
      <c r="O8" s="15"/>
      <c r="P8" s="51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 x14ac:dyDescent="0.2">
      <c r="A9" s="16">
        <v>6</v>
      </c>
      <c r="B9" s="17" t="s">
        <v>91</v>
      </c>
      <c r="C9" s="18">
        <v>3472.5411800000002</v>
      </c>
      <c r="D9" s="18">
        <v>3999.0975400000002</v>
      </c>
      <c r="E9" s="19">
        <f t="shared" si="0"/>
        <v>15.163430257722673</v>
      </c>
      <c r="F9" s="18">
        <v>38947.063110000003</v>
      </c>
      <c r="G9" s="52">
        <f t="shared" si="1"/>
        <v>2.3849104021236056</v>
      </c>
      <c r="H9" s="18">
        <v>38697.836920000002</v>
      </c>
      <c r="I9" s="52">
        <f t="shared" si="2"/>
        <v>2.0945172553535172</v>
      </c>
      <c r="J9" s="19">
        <f t="shared" si="3"/>
        <v>-0.63991009873093663</v>
      </c>
      <c r="K9" s="15"/>
      <c r="L9" s="15"/>
      <c r="M9" s="15"/>
      <c r="N9" s="51"/>
      <c r="O9" s="15"/>
      <c r="P9" s="51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 x14ac:dyDescent="0.2">
      <c r="A10" s="16">
        <v>7</v>
      </c>
      <c r="B10" s="10" t="s">
        <v>12</v>
      </c>
      <c r="C10" s="11">
        <v>4580.1364199999998</v>
      </c>
      <c r="D10" s="11">
        <v>4436.9206199999999</v>
      </c>
      <c r="E10" s="12">
        <f t="shared" si="0"/>
        <v>-3.1268893951416397</v>
      </c>
      <c r="F10" s="11">
        <v>31354.205040000001</v>
      </c>
      <c r="G10" s="13">
        <f t="shared" si="1"/>
        <v>1.9199642740459355</v>
      </c>
      <c r="H10" s="11">
        <v>36171.814130000006</v>
      </c>
      <c r="I10" s="13">
        <f t="shared" si="2"/>
        <v>1.9577964786339066</v>
      </c>
      <c r="J10" s="12">
        <f t="shared" si="3"/>
        <v>15.365113176538713</v>
      </c>
      <c r="K10" s="15"/>
      <c r="L10" s="15"/>
      <c r="M10" s="15"/>
      <c r="N10" s="51"/>
      <c r="O10" s="15"/>
      <c r="P10" s="51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 x14ac:dyDescent="0.2">
      <c r="A11" s="16">
        <v>8</v>
      </c>
      <c r="B11" s="17" t="s">
        <v>14</v>
      </c>
      <c r="C11" s="18">
        <v>2140.9017599999997</v>
      </c>
      <c r="D11" s="18">
        <v>3206.78575</v>
      </c>
      <c r="E11" s="19">
        <f t="shared" si="0"/>
        <v>49.786683813086327</v>
      </c>
      <c r="F11" s="18">
        <v>34884.963929999998</v>
      </c>
      <c r="G11" s="20">
        <f t="shared" si="1"/>
        <v>2.136169115483372</v>
      </c>
      <c r="H11" s="18">
        <v>35820.697310000003</v>
      </c>
      <c r="I11" s="20">
        <f t="shared" si="2"/>
        <v>1.9387923094950681</v>
      </c>
      <c r="J11" s="19">
        <f t="shared" si="3"/>
        <v>2.6823401104201894</v>
      </c>
      <c r="K11" s="15"/>
      <c r="L11" s="15"/>
      <c r="M11" s="15"/>
      <c r="N11" s="51"/>
      <c r="O11" s="15"/>
      <c r="P11" s="51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 x14ac:dyDescent="0.2">
      <c r="A12" s="16">
        <v>9</v>
      </c>
      <c r="B12" s="10" t="s">
        <v>13</v>
      </c>
      <c r="C12" s="11">
        <v>2096.1596599999998</v>
      </c>
      <c r="D12" s="11">
        <v>3678.8315600000001</v>
      </c>
      <c r="E12" s="12">
        <f t="shared" si="0"/>
        <v>75.503404163402337</v>
      </c>
      <c r="F12" s="11">
        <v>23614.143909999999</v>
      </c>
      <c r="G12" s="13">
        <f t="shared" si="1"/>
        <v>1.4460042157515787</v>
      </c>
      <c r="H12" s="11">
        <v>33965.96832</v>
      </c>
      <c r="I12" s="13">
        <f t="shared" si="2"/>
        <v>1.8384052547459779</v>
      </c>
      <c r="J12" s="12">
        <f t="shared" si="3"/>
        <v>43.837390207553803</v>
      </c>
      <c r="K12" s="15"/>
      <c r="L12" s="15"/>
      <c r="M12" s="15"/>
      <c r="N12" s="51"/>
      <c r="O12" s="15"/>
      <c r="P12" s="51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9.5" customHeight="1" x14ac:dyDescent="0.2">
      <c r="A13" s="21">
        <v>10</v>
      </c>
      <c r="B13" s="17" t="s">
        <v>17</v>
      </c>
      <c r="C13" s="18">
        <v>1347.5719799999999</v>
      </c>
      <c r="D13" s="18">
        <v>2362.88186</v>
      </c>
      <c r="E13" s="19">
        <f t="shared" si="0"/>
        <v>75.343647320419947</v>
      </c>
      <c r="F13" s="18">
        <v>16884.108499999998</v>
      </c>
      <c r="G13" s="20">
        <f t="shared" si="1"/>
        <v>1.033892745096219</v>
      </c>
      <c r="H13" s="18">
        <v>30070.619790000001</v>
      </c>
      <c r="I13" s="20">
        <f t="shared" si="2"/>
        <v>1.6275698344467042</v>
      </c>
      <c r="J13" s="19">
        <f t="shared" si="3"/>
        <v>78.100133566424333</v>
      </c>
      <c r="K13" s="15"/>
      <c r="L13" s="15"/>
      <c r="M13" s="15"/>
      <c r="N13" s="51"/>
      <c r="O13" s="15"/>
      <c r="P13" s="51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 x14ac:dyDescent="0.2">
      <c r="A14" s="59" t="s">
        <v>16</v>
      </c>
      <c r="B14" s="60"/>
      <c r="C14" s="22">
        <f t="shared" ref="C14:D14" si="4">SUM(C4:C13)</f>
        <v>94666.388809999989</v>
      </c>
      <c r="D14" s="22">
        <f t="shared" si="4"/>
        <v>108867.56903</v>
      </c>
      <c r="E14" s="23">
        <f t="shared" si="0"/>
        <v>15.001290741640588</v>
      </c>
      <c r="F14" s="22">
        <f>SUM(F4:F13)</f>
        <v>999495.08326999983</v>
      </c>
      <c r="G14" s="24">
        <f t="shared" si="1"/>
        <v>61.203747615824319</v>
      </c>
      <c r="H14" s="22">
        <f>SUM(H4:H13)</f>
        <v>1185323.92851</v>
      </c>
      <c r="I14" s="24">
        <f t="shared" si="2"/>
        <v>64.155560595804317</v>
      </c>
      <c r="J14" s="23">
        <f t="shared" si="3"/>
        <v>18.592272073218499</v>
      </c>
      <c r="K14" s="15"/>
      <c r="L14" s="15"/>
      <c r="M14" s="15"/>
      <c r="N14" s="51"/>
      <c r="O14" s="15"/>
      <c r="P14" s="51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.5" customHeight="1" x14ac:dyDescent="0.2">
      <c r="A15" s="16">
        <v>11</v>
      </c>
      <c r="B15" s="10" t="s">
        <v>18</v>
      </c>
      <c r="C15" s="11">
        <v>1787.96245</v>
      </c>
      <c r="D15" s="11">
        <v>2032.7383400000001</v>
      </c>
      <c r="E15" s="12">
        <f t="shared" si="0"/>
        <v>13.690214243593321</v>
      </c>
      <c r="F15" s="11">
        <v>27637.534640000002</v>
      </c>
      <c r="G15" s="13">
        <f t="shared" si="1"/>
        <v>1.6923752033837882</v>
      </c>
      <c r="H15" s="11">
        <v>28024.478309999999</v>
      </c>
      <c r="I15" s="13">
        <f t="shared" si="2"/>
        <v>1.5168225943460658</v>
      </c>
      <c r="J15" s="12">
        <f t="shared" si="3"/>
        <v>1.4000657983435707</v>
      </c>
      <c r="K15" s="15"/>
      <c r="L15" s="15"/>
      <c r="M15" s="15"/>
      <c r="N15" s="51"/>
      <c r="O15" s="15"/>
      <c r="P15" s="51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9.5" customHeight="1" x14ac:dyDescent="0.2">
      <c r="A16" s="16">
        <v>12</v>
      </c>
      <c r="B16" s="25" t="s">
        <v>22</v>
      </c>
      <c r="C16" s="26">
        <v>2523.9105600000003</v>
      </c>
      <c r="D16" s="26">
        <v>3188.0706500000001</v>
      </c>
      <c r="E16" s="27">
        <f t="shared" si="0"/>
        <v>26.314723688148433</v>
      </c>
      <c r="F16" s="26">
        <v>46735.065350000004</v>
      </c>
      <c r="G16" s="28">
        <f t="shared" si="1"/>
        <v>2.8618061182775918</v>
      </c>
      <c r="H16" s="26">
        <v>26112.08986</v>
      </c>
      <c r="I16" s="28">
        <f t="shared" si="2"/>
        <v>1.4133147260446826</v>
      </c>
      <c r="J16" s="27">
        <f t="shared" si="3"/>
        <v>-44.127413400524972</v>
      </c>
      <c r="K16" s="15"/>
      <c r="L16" s="15"/>
      <c r="M16" s="15"/>
      <c r="N16" s="51"/>
      <c r="O16" s="15"/>
      <c r="P16" s="51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 x14ac:dyDescent="0.2">
      <c r="A17" s="16">
        <v>13</v>
      </c>
      <c r="B17" s="10" t="s">
        <v>20</v>
      </c>
      <c r="C17" s="11">
        <v>882.78473999999994</v>
      </c>
      <c r="D17" s="11">
        <v>3988.9894900000004</v>
      </c>
      <c r="E17" s="12">
        <f t="shared" si="0"/>
        <v>351.86434577471294</v>
      </c>
      <c r="F17" s="11">
        <v>34216.658439999999</v>
      </c>
      <c r="G17" s="13">
        <f t="shared" si="1"/>
        <v>2.0952456520017813</v>
      </c>
      <c r="H17" s="11">
        <v>24833.85367</v>
      </c>
      <c r="I17" s="13">
        <f t="shared" si="2"/>
        <v>1.3441302969018576</v>
      </c>
      <c r="J17" s="12">
        <f t="shared" si="3"/>
        <v>-27.421744839441427</v>
      </c>
      <c r="K17" s="15"/>
      <c r="L17" s="15"/>
      <c r="M17" s="15"/>
      <c r="N17" s="51"/>
      <c r="O17" s="15"/>
      <c r="P17" s="51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9.5" customHeight="1" x14ac:dyDescent="0.2">
      <c r="A18" s="16">
        <v>14</v>
      </c>
      <c r="B18" s="25" t="s">
        <v>15</v>
      </c>
      <c r="C18" s="26">
        <v>1507.4066699999998</v>
      </c>
      <c r="D18" s="26">
        <v>2233.4504300000003</v>
      </c>
      <c r="E18" s="27">
        <f t="shared" si="0"/>
        <v>48.165088721545892</v>
      </c>
      <c r="F18" s="26">
        <v>21355.790789999999</v>
      </c>
      <c r="G18" s="28">
        <f t="shared" si="1"/>
        <v>1.3077147166860277</v>
      </c>
      <c r="H18" s="26">
        <v>24319.64227</v>
      </c>
      <c r="I18" s="28">
        <f t="shared" si="2"/>
        <v>1.3162986469720173</v>
      </c>
      <c r="J18" s="27">
        <f t="shared" si="3"/>
        <v>13.87844406767576</v>
      </c>
      <c r="K18" s="15"/>
      <c r="L18" s="15"/>
      <c r="M18" s="15"/>
      <c r="N18" s="51"/>
      <c r="O18" s="15"/>
      <c r="P18" s="51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 x14ac:dyDescent="0.2">
      <c r="A19" s="16">
        <v>15</v>
      </c>
      <c r="B19" s="10" t="s">
        <v>21</v>
      </c>
      <c r="C19" s="11">
        <v>1252.8826899999999</v>
      </c>
      <c r="D19" s="11">
        <v>1546.8406100000002</v>
      </c>
      <c r="E19" s="12">
        <f t="shared" si="0"/>
        <v>23.462525450008435</v>
      </c>
      <c r="F19" s="11">
        <v>23909.07345</v>
      </c>
      <c r="G19" s="29">
        <f t="shared" si="1"/>
        <v>1.4640641276338417</v>
      </c>
      <c r="H19" s="11">
        <v>22927.896989999997</v>
      </c>
      <c r="I19" s="29">
        <f t="shared" si="2"/>
        <v>1.2409705476251967</v>
      </c>
      <c r="J19" s="12">
        <f t="shared" si="3"/>
        <v>-4.1037828674201613</v>
      </c>
      <c r="K19" s="15"/>
      <c r="L19" s="15"/>
      <c r="M19" s="15"/>
      <c r="N19" s="51"/>
      <c r="O19" s="15"/>
      <c r="P19" s="51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9.5" customHeight="1" x14ac:dyDescent="0.2">
      <c r="A20" s="16">
        <v>16</v>
      </c>
      <c r="B20" s="25" t="s">
        <v>23</v>
      </c>
      <c r="C20" s="26">
        <v>1364.7138</v>
      </c>
      <c r="D20" s="26">
        <v>1523.4980600000001</v>
      </c>
      <c r="E20" s="27">
        <f t="shared" si="0"/>
        <v>11.634986031503464</v>
      </c>
      <c r="F20" s="26">
        <v>20213.478420000003</v>
      </c>
      <c r="G20" s="30">
        <f t="shared" si="1"/>
        <v>1.2377656002149588</v>
      </c>
      <c r="H20" s="26">
        <v>22430.845149999997</v>
      </c>
      <c r="I20" s="30">
        <f t="shared" si="2"/>
        <v>1.2140676574756144</v>
      </c>
      <c r="J20" s="27">
        <f t="shared" si="3"/>
        <v>10.969743474760115</v>
      </c>
      <c r="K20" s="15"/>
      <c r="L20" s="15"/>
      <c r="M20" s="15"/>
      <c r="N20" s="51"/>
      <c r="O20" s="15"/>
      <c r="P20" s="51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 x14ac:dyDescent="0.2">
      <c r="A21" s="16">
        <v>17</v>
      </c>
      <c r="B21" s="10" t="s">
        <v>19</v>
      </c>
      <c r="C21" s="11">
        <v>1528.8127199999999</v>
      </c>
      <c r="D21" s="11">
        <v>2151.4921300000001</v>
      </c>
      <c r="E21" s="12">
        <f t="shared" si="0"/>
        <v>40.729606828493701</v>
      </c>
      <c r="F21" s="11">
        <v>19617.29666</v>
      </c>
      <c r="G21" s="29">
        <f t="shared" si="1"/>
        <v>1.2012586092522617</v>
      </c>
      <c r="H21" s="11">
        <v>21052.571</v>
      </c>
      <c r="I21" s="29">
        <f t="shared" si="2"/>
        <v>1.1394686819372499</v>
      </c>
      <c r="J21" s="12">
        <f t="shared" si="3"/>
        <v>7.3163716942026404</v>
      </c>
      <c r="K21" s="15"/>
      <c r="L21" s="15"/>
      <c r="M21" s="15"/>
      <c r="N21" s="51"/>
      <c r="O21" s="15"/>
      <c r="P21" s="51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 x14ac:dyDescent="0.2">
      <c r="A22" s="16">
        <v>18</v>
      </c>
      <c r="B22" s="25" t="s">
        <v>24</v>
      </c>
      <c r="C22" s="26">
        <v>1824.9057299999999</v>
      </c>
      <c r="D22" s="26">
        <v>1277.0772400000001</v>
      </c>
      <c r="E22" s="27">
        <f t="shared" si="0"/>
        <v>-30.019550105747101</v>
      </c>
      <c r="F22" s="26">
        <v>19675.900699999998</v>
      </c>
      <c r="G22" s="28">
        <f t="shared" si="1"/>
        <v>1.2048472080692691</v>
      </c>
      <c r="H22" s="26">
        <v>20990.043309999997</v>
      </c>
      <c r="I22" s="28">
        <f t="shared" si="2"/>
        <v>1.1360843758347372</v>
      </c>
      <c r="J22" s="27">
        <f t="shared" si="3"/>
        <v>6.6789451219379199</v>
      </c>
      <c r="K22" s="15"/>
      <c r="L22" s="15"/>
      <c r="M22" s="15"/>
      <c r="N22" s="51"/>
      <c r="O22" s="15"/>
      <c r="P22" s="51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 x14ac:dyDescent="0.2">
      <c r="A23" s="16">
        <v>19</v>
      </c>
      <c r="B23" s="10" t="s">
        <v>26</v>
      </c>
      <c r="C23" s="11">
        <v>1843.3800700000002</v>
      </c>
      <c r="D23" s="11">
        <v>1168.02144</v>
      </c>
      <c r="E23" s="12">
        <f t="shared" si="0"/>
        <v>-36.636971452121649</v>
      </c>
      <c r="F23" s="11">
        <v>23053.865379999999</v>
      </c>
      <c r="G23" s="13">
        <f t="shared" si="1"/>
        <v>1.4116957470870841</v>
      </c>
      <c r="H23" s="11">
        <v>20146.59996</v>
      </c>
      <c r="I23" s="13">
        <f t="shared" si="2"/>
        <v>1.0904330735632362</v>
      </c>
      <c r="J23" s="12">
        <f t="shared" si="3"/>
        <v>-12.610750397294112</v>
      </c>
      <c r="K23" s="15"/>
      <c r="L23" s="15"/>
      <c r="M23" s="15"/>
      <c r="N23" s="51"/>
      <c r="O23" s="15"/>
      <c r="P23" s="51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9.5" customHeight="1" x14ac:dyDescent="0.2">
      <c r="A24" s="21">
        <v>20</v>
      </c>
      <c r="B24" s="25" t="s">
        <v>29</v>
      </c>
      <c r="C24" s="26">
        <v>992.43088999999998</v>
      </c>
      <c r="D24" s="26">
        <v>1912.0803799999999</v>
      </c>
      <c r="E24" s="27">
        <f t="shared" si="0"/>
        <v>92.666350802522885</v>
      </c>
      <c r="F24" s="26">
        <v>10642.949960000002</v>
      </c>
      <c r="G24" s="28">
        <f t="shared" si="1"/>
        <v>0.65171748630175519</v>
      </c>
      <c r="H24" s="26">
        <v>17160.240449999998</v>
      </c>
      <c r="I24" s="28">
        <f t="shared" si="2"/>
        <v>0.92879660955841348</v>
      </c>
      <c r="J24" s="27">
        <f t="shared" si="3"/>
        <v>61.235752441703617</v>
      </c>
      <c r="K24" s="15"/>
      <c r="L24" s="15"/>
      <c r="M24" s="15"/>
      <c r="N24" s="51"/>
      <c r="O24" s="15"/>
      <c r="P24" s="51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 x14ac:dyDescent="0.2">
      <c r="A25" s="59" t="s">
        <v>27</v>
      </c>
      <c r="B25" s="60"/>
      <c r="C25" s="22">
        <f t="shared" ref="C25:D25" si="5">SUM(C14:C24)</f>
        <v>110175.57913</v>
      </c>
      <c r="D25" s="22">
        <f t="shared" si="5"/>
        <v>129889.82779999998</v>
      </c>
      <c r="E25" s="23">
        <f t="shared" si="0"/>
        <v>17.893483134532435</v>
      </c>
      <c r="F25" s="22">
        <f>SUM(F14:F24)</f>
        <v>1246552.6970600002</v>
      </c>
      <c r="G25" s="24">
        <f t="shared" si="1"/>
        <v>76.332238084732708</v>
      </c>
      <c r="H25" s="22">
        <f>SUM(H14:H24)</f>
        <v>1413322.1894799999</v>
      </c>
      <c r="I25" s="24">
        <f t="shared" si="2"/>
        <v>76.495947806063384</v>
      </c>
      <c r="J25" s="23">
        <f t="shared" si="3"/>
        <v>13.378455063578649</v>
      </c>
      <c r="K25" s="15"/>
      <c r="L25" s="15"/>
      <c r="M25" s="15"/>
      <c r="N25" s="51"/>
      <c r="O25" s="15"/>
      <c r="P25" s="51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9.5" customHeight="1" x14ac:dyDescent="0.2">
      <c r="A26" s="16">
        <v>21</v>
      </c>
      <c r="B26" s="10" t="s">
        <v>32</v>
      </c>
      <c r="C26" s="11">
        <v>2172.2447999999999</v>
      </c>
      <c r="D26" s="11">
        <v>1630.54196</v>
      </c>
      <c r="E26" s="12">
        <f t="shared" si="0"/>
        <v>-24.937467453023707</v>
      </c>
      <c r="F26" s="11">
        <v>23414.730190000002</v>
      </c>
      <c r="G26" s="29">
        <f t="shared" si="1"/>
        <v>1.4337931832069439</v>
      </c>
      <c r="H26" s="11">
        <v>17133.815589999998</v>
      </c>
      <c r="I26" s="29">
        <f t="shared" si="2"/>
        <v>0.92736636617414581</v>
      </c>
      <c r="J26" s="12">
        <f t="shared" si="3"/>
        <v>-26.824629406502691</v>
      </c>
      <c r="K26" s="15"/>
      <c r="L26" s="15"/>
      <c r="M26" s="15"/>
      <c r="N26" s="51"/>
      <c r="O26" s="15"/>
      <c r="P26" s="51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 x14ac:dyDescent="0.2">
      <c r="A27" s="16">
        <v>22</v>
      </c>
      <c r="B27" s="25" t="s">
        <v>31</v>
      </c>
      <c r="C27" s="26">
        <v>1016.5459000000001</v>
      </c>
      <c r="D27" s="26">
        <v>1915.61681</v>
      </c>
      <c r="E27" s="27">
        <f t="shared" si="0"/>
        <v>88.443710215151114</v>
      </c>
      <c r="F27" s="26">
        <v>8985.0845399999998</v>
      </c>
      <c r="G27" s="30">
        <f t="shared" si="1"/>
        <v>0.55019865099671672</v>
      </c>
      <c r="H27" s="26">
        <v>16391.36678</v>
      </c>
      <c r="I27" s="30">
        <f t="shared" si="2"/>
        <v>0.88718138511237543</v>
      </c>
      <c r="J27" s="27">
        <f t="shared" si="3"/>
        <v>82.428631662045561</v>
      </c>
      <c r="K27" s="15"/>
      <c r="L27" s="15"/>
      <c r="M27" s="15"/>
      <c r="N27" s="51"/>
      <c r="O27" s="15"/>
      <c r="P27" s="51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 x14ac:dyDescent="0.2">
      <c r="A28" s="16">
        <v>23</v>
      </c>
      <c r="B28" s="10" t="s">
        <v>34</v>
      </c>
      <c r="C28" s="11">
        <v>1026.00225</v>
      </c>
      <c r="D28" s="11">
        <v>1062.3593999999998</v>
      </c>
      <c r="E28" s="12">
        <f t="shared" si="0"/>
        <v>3.5435741003491774</v>
      </c>
      <c r="F28" s="11">
        <v>14563.221220000001</v>
      </c>
      <c r="G28" s="29">
        <f t="shared" si="1"/>
        <v>0.89177398762802973</v>
      </c>
      <c r="H28" s="11">
        <v>16138.62666</v>
      </c>
      <c r="I28" s="29">
        <f t="shared" si="2"/>
        <v>0.87350184680757337</v>
      </c>
      <c r="J28" s="12">
        <f t="shared" si="3"/>
        <v>10.817699025518191</v>
      </c>
      <c r="K28" s="15"/>
      <c r="L28" s="15"/>
      <c r="M28" s="15"/>
      <c r="N28" s="51"/>
      <c r="O28" s="15"/>
      <c r="P28" s="51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 x14ac:dyDescent="0.2">
      <c r="A29" s="16">
        <v>24</v>
      </c>
      <c r="B29" s="25" t="s">
        <v>93</v>
      </c>
      <c r="C29" s="26">
        <v>1168.8397299999999</v>
      </c>
      <c r="D29" s="26">
        <v>1638.19948</v>
      </c>
      <c r="E29" s="27">
        <f t="shared" si="0"/>
        <v>40.156040041520505</v>
      </c>
      <c r="F29" s="26">
        <v>11421.596009999999</v>
      </c>
      <c r="G29" s="30">
        <f t="shared" si="1"/>
        <v>0.69939761712375415</v>
      </c>
      <c r="H29" s="26">
        <v>15471.031660000001</v>
      </c>
      <c r="I29" s="30">
        <f t="shared" si="2"/>
        <v>0.83736832208425582</v>
      </c>
      <c r="J29" s="27">
        <f t="shared" si="3"/>
        <v>35.454201378288822</v>
      </c>
      <c r="K29" s="15"/>
      <c r="L29" s="15"/>
      <c r="M29" s="15"/>
      <c r="N29" s="51"/>
      <c r="O29" s="15"/>
      <c r="P29" s="51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9.5" customHeight="1" x14ac:dyDescent="0.2">
      <c r="A30" s="16">
        <v>25</v>
      </c>
      <c r="B30" s="10" t="s">
        <v>30</v>
      </c>
      <c r="C30" s="11">
        <v>567.34397000000001</v>
      </c>
      <c r="D30" s="11">
        <v>1105.3608000000002</v>
      </c>
      <c r="E30" s="12">
        <f t="shared" si="0"/>
        <v>94.830800792683164</v>
      </c>
      <c r="F30" s="11">
        <v>15616.627400000001</v>
      </c>
      <c r="G30" s="29">
        <f t="shared" si="1"/>
        <v>0.95627896324705763</v>
      </c>
      <c r="H30" s="11">
        <v>14637.9666</v>
      </c>
      <c r="I30" s="29">
        <f t="shared" si="2"/>
        <v>0.79227874390940123</v>
      </c>
      <c r="J30" s="12">
        <f t="shared" si="3"/>
        <v>-6.2667871553367629</v>
      </c>
      <c r="K30" s="15"/>
      <c r="L30" s="15"/>
      <c r="M30" s="15"/>
      <c r="N30" s="51"/>
      <c r="O30" s="15"/>
      <c r="P30" s="51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 x14ac:dyDescent="0.2">
      <c r="A31" s="16">
        <v>26</v>
      </c>
      <c r="B31" s="25" t="s">
        <v>33</v>
      </c>
      <c r="C31" s="26">
        <v>1128.7437600000001</v>
      </c>
      <c r="D31" s="26">
        <v>1085.3820499999999</v>
      </c>
      <c r="E31" s="27">
        <f t="shared" si="0"/>
        <v>-3.8415902294777808</v>
      </c>
      <c r="F31" s="26">
        <v>11077.499529999999</v>
      </c>
      <c r="G31" s="30">
        <f t="shared" si="1"/>
        <v>0.67832698409121073</v>
      </c>
      <c r="H31" s="26">
        <v>13704.08173</v>
      </c>
      <c r="I31" s="30">
        <f t="shared" si="2"/>
        <v>0.74173230177176208</v>
      </c>
      <c r="J31" s="27">
        <f t="shared" si="3"/>
        <v>23.710966476565503</v>
      </c>
      <c r="K31" s="15"/>
      <c r="L31" s="15"/>
      <c r="M31" s="15"/>
      <c r="N31" s="51"/>
      <c r="O31" s="15"/>
      <c r="P31" s="51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9.5" customHeight="1" x14ac:dyDescent="0.2">
      <c r="A32" s="16">
        <v>27</v>
      </c>
      <c r="B32" s="10" t="s">
        <v>28</v>
      </c>
      <c r="C32" s="11">
        <v>1625.6311000000001</v>
      </c>
      <c r="D32" s="11">
        <v>1959.64687</v>
      </c>
      <c r="E32" s="12">
        <f t="shared" si="0"/>
        <v>20.546836856160045</v>
      </c>
      <c r="F32" s="11">
        <v>12396.15136</v>
      </c>
      <c r="G32" s="29">
        <f t="shared" si="1"/>
        <v>0.75907418850208341</v>
      </c>
      <c r="H32" s="11">
        <v>13421.0211</v>
      </c>
      <c r="I32" s="29">
        <f t="shared" si="2"/>
        <v>0.7264116683453542</v>
      </c>
      <c r="J32" s="12">
        <f t="shared" si="3"/>
        <v>8.2676446119160651</v>
      </c>
      <c r="K32" s="15"/>
      <c r="L32" s="15"/>
      <c r="M32" s="15"/>
      <c r="N32" s="51"/>
      <c r="O32" s="15"/>
      <c r="P32" s="51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9.5" customHeight="1" x14ac:dyDescent="0.2">
      <c r="A33" s="16">
        <v>28</v>
      </c>
      <c r="B33" s="25" t="s">
        <v>25</v>
      </c>
      <c r="C33" s="26">
        <v>972.99712999999997</v>
      </c>
      <c r="D33" s="26">
        <v>1326.9628300000002</v>
      </c>
      <c r="E33" s="27">
        <f t="shared" si="0"/>
        <v>36.378904838085205</v>
      </c>
      <c r="F33" s="26">
        <v>13269.49748</v>
      </c>
      <c r="G33" s="30">
        <f t="shared" si="1"/>
        <v>0.81255324648290195</v>
      </c>
      <c r="H33" s="26">
        <v>13216.5849</v>
      </c>
      <c r="I33" s="30">
        <f t="shared" si="2"/>
        <v>0.71534657575622285</v>
      </c>
      <c r="J33" s="27">
        <f t="shared" si="3"/>
        <v>-0.39875345754238889</v>
      </c>
      <c r="K33" s="15"/>
      <c r="L33" s="15"/>
      <c r="M33" s="15"/>
      <c r="N33" s="51"/>
      <c r="O33" s="15"/>
      <c r="P33" s="51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9.5" customHeight="1" x14ac:dyDescent="0.2">
      <c r="A34" s="16">
        <v>29</v>
      </c>
      <c r="B34" s="10" t="s">
        <v>39</v>
      </c>
      <c r="C34" s="11">
        <v>1347.0171599999999</v>
      </c>
      <c r="D34" s="11">
        <v>1334.2309299999999</v>
      </c>
      <c r="E34" s="12">
        <f t="shared" si="0"/>
        <v>-0.9492254723763085</v>
      </c>
      <c r="F34" s="11">
        <v>10238.76902</v>
      </c>
      <c r="G34" s="29">
        <f t="shared" si="1"/>
        <v>0.62696760142792995</v>
      </c>
      <c r="H34" s="11">
        <v>12857.212300000001</v>
      </c>
      <c r="I34" s="29">
        <f t="shared" si="2"/>
        <v>0.69589556320073209</v>
      </c>
      <c r="J34" s="12">
        <f t="shared" si="3"/>
        <v>25.573809457809233</v>
      </c>
      <c r="K34" s="15"/>
      <c r="L34" s="15"/>
      <c r="M34" s="15"/>
      <c r="N34" s="51"/>
      <c r="O34" s="15"/>
      <c r="P34" s="51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9.5" customHeight="1" x14ac:dyDescent="0.2">
      <c r="A35" s="16">
        <v>30</v>
      </c>
      <c r="B35" s="25" t="s">
        <v>35</v>
      </c>
      <c r="C35" s="26">
        <v>822.12112999999999</v>
      </c>
      <c r="D35" s="26">
        <v>871.81655000000001</v>
      </c>
      <c r="E35" s="27">
        <f t="shared" si="0"/>
        <v>6.0447807733636543</v>
      </c>
      <c r="F35" s="26">
        <v>9224.1300299999984</v>
      </c>
      <c r="G35" s="30">
        <f t="shared" si="1"/>
        <v>0.56483652174120813</v>
      </c>
      <c r="H35" s="26">
        <v>12278.59398</v>
      </c>
      <c r="I35" s="30">
        <f t="shared" si="2"/>
        <v>0.66457789399846945</v>
      </c>
      <c r="J35" s="27">
        <f t="shared" si="3"/>
        <v>33.113843149064991</v>
      </c>
      <c r="K35" s="15"/>
      <c r="L35" s="15"/>
      <c r="M35" s="15"/>
      <c r="N35" s="51"/>
      <c r="O35" s="15"/>
      <c r="P35" s="5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9.5" customHeight="1" x14ac:dyDescent="0.2">
      <c r="A36" s="16">
        <v>31</v>
      </c>
      <c r="B36" s="10" t="s">
        <v>40</v>
      </c>
      <c r="C36" s="11">
        <v>384.57096000000001</v>
      </c>
      <c r="D36" s="11">
        <v>565.49391000000003</v>
      </c>
      <c r="E36" s="12">
        <f t="shared" si="0"/>
        <v>47.045400931989249</v>
      </c>
      <c r="F36" s="11">
        <v>11569.10482</v>
      </c>
      <c r="G36" s="29">
        <f t="shared" si="1"/>
        <v>0.70843026983957724</v>
      </c>
      <c r="H36" s="11">
        <v>11908.61975</v>
      </c>
      <c r="I36" s="29">
        <f t="shared" si="2"/>
        <v>0.64455306908711552</v>
      </c>
      <c r="J36" s="12">
        <f t="shared" si="3"/>
        <v>2.9346689764022669</v>
      </c>
      <c r="K36" s="15"/>
      <c r="L36" s="15"/>
      <c r="M36" s="15"/>
      <c r="N36" s="51"/>
      <c r="O36" s="15"/>
      <c r="P36" s="5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9.5" customHeight="1" x14ac:dyDescent="0.2">
      <c r="A37" s="16">
        <v>32</v>
      </c>
      <c r="B37" s="25" t="s">
        <v>38</v>
      </c>
      <c r="C37" s="26">
        <v>1249.7569099999998</v>
      </c>
      <c r="D37" s="26">
        <v>975.30011000000002</v>
      </c>
      <c r="E37" s="27">
        <f t="shared" si="0"/>
        <v>-21.960814763568688</v>
      </c>
      <c r="F37" s="26">
        <v>9571.66</v>
      </c>
      <c r="G37" s="30">
        <f t="shared" si="1"/>
        <v>0.58611740338719553</v>
      </c>
      <c r="H37" s="26">
        <v>11520.456880000002</v>
      </c>
      <c r="I37" s="30">
        <f t="shared" si="2"/>
        <v>0.62354378552474776</v>
      </c>
      <c r="J37" s="27">
        <f t="shared" si="3"/>
        <v>20.360072129599271</v>
      </c>
      <c r="K37" s="15"/>
      <c r="L37" s="15"/>
      <c r="M37" s="15"/>
      <c r="N37" s="51"/>
      <c r="O37" s="15"/>
      <c r="P37" s="5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9.5" customHeight="1" x14ac:dyDescent="0.2">
      <c r="A38" s="16">
        <v>33</v>
      </c>
      <c r="B38" s="10" t="s">
        <v>37</v>
      </c>
      <c r="C38" s="11">
        <v>839.74625000000003</v>
      </c>
      <c r="D38" s="11">
        <v>403.90278999999998</v>
      </c>
      <c r="E38" s="12">
        <f t="shared" si="0"/>
        <v>-51.901804860694533</v>
      </c>
      <c r="F38" s="11">
        <v>11164.46974</v>
      </c>
      <c r="G38" s="29">
        <f t="shared" si="1"/>
        <v>0.68365257585452444</v>
      </c>
      <c r="H38" s="11">
        <v>10942.121560000001</v>
      </c>
      <c r="I38" s="29">
        <f t="shared" si="2"/>
        <v>0.59224143367431781</v>
      </c>
      <c r="J38" s="12">
        <f t="shared" si="3"/>
        <v>-1.991569552142465</v>
      </c>
      <c r="K38" s="15"/>
      <c r="L38" s="15"/>
      <c r="M38" s="15"/>
      <c r="N38" s="51"/>
      <c r="O38" s="15"/>
      <c r="P38" s="5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9.5" customHeight="1" x14ac:dyDescent="0.2">
      <c r="A39" s="16">
        <v>34</v>
      </c>
      <c r="B39" s="25" t="s">
        <v>43</v>
      </c>
      <c r="C39" s="26">
        <v>267.82666999999998</v>
      </c>
      <c r="D39" s="26">
        <v>1489.01395</v>
      </c>
      <c r="E39" s="27">
        <f t="shared" si="0"/>
        <v>455.96179051175153</v>
      </c>
      <c r="F39" s="26">
        <v>9534.7582300000013</v>
      </c>
      <c r="G39" s="30">
        <f t="shared" si="1"/>
        <v>0.58385773582558231</v>
      </c>
      <c r="H39" s="26">
        <v>10853.7289</v>
      </c>
      <c r="I39" s="30">
        <f t="shared" si="2"/>
        <v>0.58745718818795278</v>
      </c>
      <c r="J39" s="27">
        <f t="shared" si="3"/>
        <v>13.833289090120942</v>
      </c>
      <c r="K39" s="15"/>
      <c r="L39" s="15"/>
      <c r="M39" s="15"/>
      <c r="N39" s="51"/>
      <c r="O39" s="15"/>
      <c r="P39" s="5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 x14ac:dyDescent="0.2">
      <c r="A40" s="16">
        <v>35</v>
      </c>
      <c r="B40" s="10" t="s">
        <v>41</v>
      </c>
      <c r="C40" s="11">
        <v>992.10368000000005</v>
      </c>
      <c r="D40" s="11">
        <v>1162.5863300000001</v>
      </c>
      <c r="E40" s="12">
        <f t="shared" si="0"/>
        <v>17.183955007605658</v>
      </c>
      <c r="F40" s="11">
        <v>9191.1691699999992</v>
      </c>
      <c r="G40" s="29">
        <f t="shared" si="1"/>
        <v>0.56281817448727223</v>
      </c>
      <c r="H40" s="11">
        <v>10745.82164</v>
      </c>
      <c r="I40" s="29">
        <f t="shared" si="2"/>
        <v>0.58161671657412195</v>
      </c>
      <c r="J40" s="12">
        <f t="shared" si="3"/>
        <v>16.914632308960112</v>
      </c>
      <c r="K40" s="15"/>
      <c r="L40" s="15"/>
      <c r="M40" s="15"/>
      <c r="N40" s="51"/>
      <c r="O40" s="15"/>
      <c r="P40" s="5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9.5" customHeight="1" x14ac:dyDescent="0.2">
      <c r="A41" s="16">
        <v>36</v>
      </c>
      <c r="B41" s="25" t="s">
        <v>45</v>
      </c>
      <c r="C41" s="26">
        <v>1035.5148299999998</v>
      </c>
      <c r="D41" s="26">
        <v>1148.5436299999999</v>
      </c>
      <c r="E41" s="27">
        <f t="shared" si="0"/>
        <v>10.915227549179576</v>
      </c>
      <c r="F41" s="26">
        <v>8996.2038699999994</v>
      </c>
      <c r="G41" s="30">
        <f t="shared" si="1"/>
        <v>0.55087953945566803</v>
      </c>
      <c r="H41" s="26">
        <v>10665.587130000002</v>
      </c>
      <c r="I41" s="30">
        <f t="shared" si="2"/>
        <v>0.5772740302886521</v>
      </c>
      <c r="J41" s="27">
        <f t="shared" si="3"/>
        <v>18.556529888867473</v>
      </c>
      <c r="K41" s="15"/>
      <c r="L41" s="15"/>
      <c r="M41" s="15"/>
      <c r="N41" s="51"/>
      <c r="O41" s="15"/>
      <c r="P41" s="5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9.5" customHeight="1" x14ac:dyDescent="0.2">
      <c r="A42" s="16">
        <v>37</v>
      </c>
      <c r="B42" s="10" t="s">
        <v>36</v>
      </c>
      <c r="C42" s="11">
        <v>516.48244</v>
      </c>
      <c r="D42" s="11">
        <v>1400.1264900000001</v>
      </c>
      <c r="E42" s="12">
        <f t="shared" si="0"/>
        <v>171.08888542270674</v>
      </c>
      <c r="F42" s="11">
        <v>8135.9596600000004</v>
      </c>
      <c r="G42" s="29">
        <f t="shared" si="1"/>
        <v>0.49820277255796486</v>
      </c>
      <c r="H42" s="11">
        <v>10381.06978</v>
      </c>
      <c r="I42" s="29">
        <f t="shared" si="2"/>
        <v>0.56187455201149628</v>
      </c>
      <c r="J42" s="12">
        <f t="shared" si="3"/>
        <v>27.594902308057893</v>
      </c>
      <c r="K42" s="15"/>
      <c r="L42" s="15"/>
      <c r="M42" s="15"/>
      <c r="N42" s="51"/>
      <c r="O42" s="15"/>
      <c r="P42" s="51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9.5" customHeight="1" x14ac:dyDescent="0.2">
      <c r="A43" s="16">
        <v>38</v>
      </c>
      <c r="B43" s="25" t="s">
        <v>42</v>
      </c>
      <c r="C43" s="26">
        <v>678.19673999999998</v>
      </c>
      <c r="D43" s="26">
        <v>536.02981999999997</v>
      </c>
      <c r="E43" s="27">
        <f t="shared" si="0"/>
        <v>-20.96248943927392</v>
      </c>
      <c r="F43" s="26">
        <v>7575.2142800000001</v>
      </c>
      <c r="G43" s="30">
        <f t="shared" si="1"/>
        <v>0.46386571648963754</v>
      </c>
      <c r="H43" s="26">
        <v>10271.035609999999</v>
      </c>
      <c r="I43" s="30">
        <f t="shared" si="2"/>
        <v>0.55591896156803156</v>
      </c>
      <c r="J43" s="27">
        <f t="shared" si="3"/>
        <v>35.587393707363205</v>
      </c>
      <c r="K43" s="15"/>
      <c r="L43" s="15"/>
      <c r="M43" s="15"/>
      <c r="N43" s="51"/>
      <c r="O43" s="15"/>
      <c r="P43" s="51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9.5" customHeight="1" x14ac:dyDescent="0.2">
      <c r="A44" s="16">
        <v>39</v>
      </c>
      <c r="B44" s="10" t="s">
        <v>48</v>
      </c>
      <c r="C44" s="11">
        <v>492.67260999999996</v>
      </c>
      <c r="D44" s="11">
        <v>580.32843000000003</v>
      </c>
      <c r="E44" s="12">
        <f t="shared" si="0"/>
        <v>17.791900385937847</v>
      </c>
      <c r="F44" s="11">
        <v>3592.0426600000001</v>
      </c>
      <c r="G44" s="29">
        <f t="shared" si="1"/>
        <v>0.21995753262602671</v>
      </c>
      <c r="H44" s="11">
        <v>9583.7805100000005</v>
      </c>
      <c r="I44" s="29">
        <f t="shared" si="2"/>
        <v>0.51872133554165933</v>
      </c>
      <c r="J44" s="12">
        <f t="shared" si="3"/>
        <v>166.80586555171925</v>
      </c>
      <c r="K44" s="15"/>
      <c r="L44" s="15"/>
      <c r="M44" s="15"/>
      <c r="N44" s="51"/>
      <c r="O44" s="15"/>
      <c r="P44" s="51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9.5" customHeight="1" x14ac:dyDescent="0.2">
      <c r="A45" s="16">
        <v>40</v>
      </c>
      <c r="B45" s="25" t="s">
        <v>46</v>
      </c>
      <c r="C45" s="26">
        <v>33.916669999999996</v>
      </c>
      <c r="D45" s="26">
        <v>283.76488000000001</v>
      </c>
      <c r="E45" s="27">
        <f t="shared" si="0"/>
        <v>736.65312661885741</v>
      </c>
      <c r="F45" s="26">
        <v>6657.3330700000006</v>
      </c>
      <c r="G45" s="30">
        <f t="shared" si="1"/>
        <v>0.40765956714635776</v>
      </c>
      <c r="H45" s="26">
        <v>9354.602710000001</v>
      </c>
      <c r="I45" s="30">
        <f t="shared" si="2"/>
        <v>0.50631710587796275</v>
      </c>
      <c r="J45" s="27">
        <f t="shared" si="3"/>
        <v>40.515768275959189</v>
      </c>
      <c r="K45" s="15"/>
      <c r="L45" s="15"/>
      <c r="M45" s="15"/>
      <c r="N45" s="51"/>
      <c r="O45" s="15"/>
      <c r="P45" s="51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9.5" customHeight="1" x14ac:dyDescent="0.2">
      <c r="A46" s="16">
        <v>41</v>
      </c>
      <c r="B46" s="10" t="s">
        <v>49</v>
      </c>
      <c r="C46" s="11">
        <v>969.18520999999998</v>
      </c>
      <c r="D46" s="11">
        <v>668.25142000000005</v>
      </c>
      <c r="E46" s="12">
        <f t="shared" si="0"/>
        <v>-31.050183896223505</v>
      </c>
      <c r="F46" s="11">
        <v>13072.95046</v>
      </c>
      <c r="G46" s="29">
        <f t="shared" si="1"/>
        <v>0.80051775535535563</v>
      </c>
      <c r="H46" s="11">
        <v>9318.6746300000013</v>
      </c>
      <c r="I46" s="29">
        <f t="shared" si="2"/>
        <v>0.50437250148916213</v>
      </c>
      <c r="J46" s="12">
        <f t="shared" si="3"/>
        <v>-28.717892272958238</v>
      </c>
      <c r="K46" s="15"/>
      <c r="L46" s="15"/>
      <c r="M46" s="15"/>
      <c r="N46" s="51"/>
      <c r="O46" s="15"/>
      <c r="P46" s="51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9.5" customHeight="1" x14ac:dyDescent="0.2">
      <c r="A47" s="16">
        <v>42</v>
      </c>
      <c r="B47" s="25" t="s">
        <v>47</v>
      </c>
      <c r="C47" s="26">
        <v>1168.1289400000001</v>
      </c>
      <c r="D47" s="26">
        <v>2021.02028</v>
      </c>
      <c r="E47" s="27">
        <f t="shared" si="0"/>
        <v>73.013458599869963</v>
      </c>
      <c r="F47" s="26">
        <v>4396.8850999999995</v>
      </c>
      <c r="G47" s="30">
        <f t="shared" si="1"/>
        <v>0.26924179064068815</v>
      </c>
      <c r="H47" s="26">
        <v>9175.9792300000008</v>
      </c>
      <c r="I47" s="30">
        <f t="shared" si="2"/>
        <v>0.49664912464571109</v>
      </c>
      <c r="J47" s="27">
        <f t="shared" si="3"/>
        <v>108.69272271863557</v>
      </c>
      <c r="K47" s="15"/>
      <c r="L47" s="15"/>
      <c r="M47" s="15"/>
      <c r="N47" s="51"/>
      <c r="O47" s="15"/>
      <c r="P47" s="5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9.5" customHeight="1" x14ac:dyDescent="0.2">
      <c r="A48" s="16">
        <v>43</v>
      </c>
      <c r="B48" s="10" t="s">
        <v>44</v>
      </c>
      <c r="C48" s="11">
        <v>759.61033999999995</v>
      </c>
      <c r="D48" s="11">
        <v>1275.5847699999999</v>
      </c>
      <c r="E48" s="12">
        <f t="shared" si="0"/>
        <v>67.926198845581808</v>
      </c>
      <c r="F48" s="11">
        <v>8037.7780000000002</v>
      </c>
      <c r="G48" s="29">
        <f t="shared" si="1"/>
        <v>0.4921906513982659</v>
      </c>
      <c r="H48" s="11">
        <v>8837.0436899999986</v>
      </c>
      <c r="I48" s="29">
        <f t="shared" si="2"/>
        <v>0.47830426628967027</v>
      </c>
      <c r="J48" s="12">
        <f t="shared" si="3"/>
        <v>9.9438637145738333</v>
      </c>
      <c r="K48" s="15"/>
      <c r="L48" s="15"/>
      <c r="M48" s="15"/>
      <c r="N48" s="51"/>
      <c r="O48" s="15"/>
      <c r="P48" s="5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9.5" customHeight="1" x14ac:dyDescent="0.2">
      <c r="A49" s="16">
        <v>44</v>
      </c>
      <c r="B49" s="25" t="s">
        <v>50</v>
      </c>
      <c r="C49" s="26">
        <v>627.68961000000002</v>
      </c>
      <c r="D49" s="26">
        <v>625.69756000000007</v>
      </c>
      <c r="E49" s="27">
        <f t="shared" si="0"/>
        <v>-0.31736227082043772</v>
      </c>
      <c r="F49" s="26">
        <v>8084.2214999999997</v>
      </c>
      <c r="G49" s="53">
        <f t="shared" si="1"/>
        <v>0.49503460360971224</v>
      </c>
      <c r="H49" s="26">
        <v>8316.4128399999991</v>
      </c>
      <c r="I49" s="53">
        <f t="shared" si="2"/>
        <v>0.45012516415409881</v>
      </c>
      <c r="J49" s="27">
        <f t="shared" si="3"/>
        <v>2.8721546038786716</v>
      </c>
      <c r="K49" s="15"/>
      <c r="L49" s="15"/>
      <c r="M49" s="15"/>
      <c r="N49" s="51"/>
      <c r="O49" s="15"/>
      <c r="P49" s="51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9.5" customHeight="1" x14ac:dyDescent="0.2">
      <c r="A50" s="16">
        <v>45</v>
      </c>
      <c r="B50" s="10" t="s">
        <v>53</v>
      </c>
      <c r="C50" s="11">
        <v>1265.5667699999999</v>
      </c>
      <c r="D50" s="11">
        <v>1240.38114</v>
      </c>
      <c r="E50" s="12">
        <f t="shared" si="0"/>
        <v>-1.9900672644873527</v>
      </c>
      <c r="F50" s="11">
        <v>4705.5946900000008</v>
      </c>
      <c r="G50" s="29">
        <f t="shared" si="1"/>
        <v>0.2881455192824835</v>
      </c>
      <c r="H50" s="11">
        <v>7647.0216500000006</v>
      </c>
      <c r="I50" s="29">
        <f t="shared" si="2"/>
        <v>0.41389442079407379</v>
      </c>
      <c r="J50" s="12">
        <f t="shared" si="3"/>
        <v>62.509143982394264</v>
      </c>
      <c r="K50" s="15"/>
      <c r="L50" s="15"/>
      <c r="M50" s="15"/>
      <c r="N50" s="51"/>
      <c r="O50" s="15"/>
      <c r="P50" s="51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9.5" customHeight="1" x14ac:dyDescent="0.2">
      <c r="A51" s="16">
        <v>46</v>
      </c>
      <c r="B51" s="17" t="s">
        <v>54</v>
      </c>
      <c r="C51" s="26">
        <v>243.34098999999998</v>
      </c>
      <c r="D51" s="26">
        <v>508.20160999999996</v>
      </c>
      <c r="E51" s="27">
        <f t="shared" si="0"/>
        <v>108.84340529723333</v>
      </c>
      <c r="F51" s="26">
        <v>6571.86366</v>
      </c>
      <c r="G51" s="30">
        <f t="shared" si="1"/>
        <v>0.40242587636981164</v>
      </c>
      <c r="H51" s="26">
        <v>7077.28604</v>
      </c>
      <c r="I51" s="30">
        <f t="shared" si="2"/>
        <v>0.38305752754339123</v>
      </c>
      <c r="J51" s="27">
        <f t="shared" si="3"/>
        <v>7.6907009358133882</v>
      </c>
      <c r="K51" s="15"/>
      <c r="L51" s="15"/>
      <c r="M51" s="15"/>
      <c r="N51" s="51"/>
      <c r="O51" s="15"/>
      <c r="P51" s="51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9.5" customHeight="1" x14ac:dyDescent="0.2">
      <c r="A52" s="16">
        <v>47</v>
      </c>
      <c r="B52" s="10" t="s">
        <v>52</v>
      </c>
      <c r="C52" s="11">
        <v>1203.68372</v>
      </c>
      <c r="D52" s="11">
        <v>804.26300000000003</v>
      </c>
      <c r="E52" s="12">
        <f t="shared" si="0"/>
        <v>-33.183195333073037</v>
      </c>
      <c r="F52" s="11">
        <v>4894.8345799999997</v>
      </c>
      <c r="G52" s="29">
        <f t="shared" si="1"/>
        <v>0.29973356074489205</v>
      </c>
      <c r="H52" s="11">
        <v>6356.4945700000007</v>
      </c>
      <c r="I52" s="29">
        <f t="shared" si="2"/>
        <v>0.34404474823617442</v>
      </c>
      <c r="J52" s="12">
        <f t="shared" si="3"/>
        <v>29.861274494796124</v>
      </c>
      <c r="K52" s="15"/>
      <c r="L52" s="15"/>
      <c r="M52" s="15"/>
      <c r="N52" s="51"/>
      <c r="O52" s="15"/>
      <c r="P52" s="51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9.5" customHeight="1" x14ac:dyDescent="0.2">
      <c r="A53" s="16">
        <v>48</v>
      </c>
      <c r="B53" s="25" t="s">
        <v>56</v>
      </c>
      <c r="C53" s="26">
        <v>680.24960999999996</v>
      </c>
      <c r="D53" s="26">
        <v>489.40859</v>
      </c>
      <c r="E53" s="27">
        <f t="shared" si="0"/>
        <v>-28.054557796806378</v>
      </c>
      <c r="F53" s="26">
        <v>7780.5282300000008</v>
      </c>
      <c r="G53" s="30">
        <f t="shared" si="1"/>
        <v>0.47643804764778236</v>
      </c>
      <c r="H53" s="26">
        <v>6332.7361500000006</v>
      </c>
      <c r="I53" s="30">
        <f t="shared" si="2"/>
        <v>0.34275882569862254</v>
      </c>
      <c r="J53" s="27">
        <f t="shared" si="3"/>
        <v>-18.607889300081624</v>
      </c>
      <c r="K53" s="15"/>
      <c r="L53" s="15"/>
      <c r="M53" s="15"/>
      <c r="N53" s="51"/>
      <c r="O53" s="15"/>
      <c r="P53" s="51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9.5" customHeight="1" x14ac:dyDescent="0.2">
      <c r="A54" s="16">
        <v>49</v>
      </c>
      <c r="B54" s="10" t="s">
        <v>51</v>
      </c>
      <c r="C54" s="11">
        <v>412.07769000000002</v>
      </c>
      <c r="D54" s="11">
        <v>469.26524999999998</v>
      </c>
      <c r="E54" s="12">
        <f t="shared" si="0"/>
        <v>13.877858808614455</v>
      </c>
      <c r="F54" s="11">
        <v>5375.98297</v>
      </c>
      <c r="G54" s="29">
        <f t="shared" si="1"/>
        <v>0.329196521714121</v>
      </c>
      <c r="H54" s="11">
        <v>6163.2392800000007</v>
      </c>
      <c r="I54" s="29">
        <f t="shared" si="2"/>
        <v>0.33358482148548441</v>
      </c>
      <c r="J54" s="12">
        <f t="shared" si="3"/>
        <v>14.643950964747955</v>
      </c>
      <c r="K54" s="15"/>
      <c r="L54" s="15">
        <v>1000</v>
      </c>
      <c r="M54" s="51"/>
      <c r="N54" s="51"/>
      <c r="O54" s="51"/>
      <c r="P54" s="51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9.5" customHeight="1" x14ac:dyDescent="0.2">
      <c r="A55" s="21">
        <v>50</v>
      </c>
      <c r="B55" s="25" t="s">
        <v>63</v>
      </c>
      <c r="C55" s="26">
        <v>650.96424000000002</v>
      </c>
      <c r="D55" s="26">
        <v>740.78286000000003</v>
      </c>
      <c r="E55" s="27">
        <f t="shared" si="0"/>
        <v>13.797780965664105</v>
      </c>
      <c r="F55" s="26">
        <v>5270.7566999999999</v>
      </c>
      <c r="G55" s="30">
        <f t="shared" si="1"/>
        <v>0.32275302621380864</v>
      </c>
      <c r="H55" s="26">
        <v>6066.0896900000007</v>
      </c>
      <c r="I55" s="30">
        <f t="shared" si="2"/>
        <v>0.32832660787974266</v>
      </c>
      <c r="J55" s="27">
        <f t="shared" si="3"/>
        <v>15.089540938211032</v>
      </c>
      <c r="K55" s="15"/>
      <c r="L55" s="15"/>
      <c r="M55" s="15"/>
      <c r="N55" s="51"/>
      <c r="O55" s="15"/>
      <c r="P55" s="51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0" customHeight="1" x14ac:dyDescent="0.2">
      <c r="A56" s="59" t="s">
        <v>57</v>
      </c>
      <c r="B56" s="60"/>
      <c r="C56" s="22">
        <f t="shared" ref="C56:D56" si="6">SUM(C4:C55)-C14-C25</f>
        <v>136494.35093999995</v>
      </c>
      <c r="D56" s="22">
        <f t="shared" si="6"/>
        <v>161207.89230000007</v>
      </c>
      <c r="E56" s="23">
        <f t="shared" si="0"/>
        <v>18.105907819484539</v>
      </c>
      <c r="F56" s="22">
        <f>SUM(F4:F55)-F14-F25</f>
        <v>1530939.3152299998</v>
      </c>
      <c r="G56" s="24">
        <f t="shared" si="1"/>
        <v>93.74655766982724</v>
      </c>
      <c r="H56" s="22">
        <f>SUM(H4:H55)-H14-H25</f>
        <v>1740090.2930199991</v>
      </c>
      <c r="I56" s="24">
        <f t="shared" si="2"/>
        <v>94.182244659775819</v>
      </c>
      <c r="J56" s="23">
        <f t="shared" si="3"/>
        <v>13.661611254563514</v>
      </c>
      <c r="K56" s="15"/>
      <c r="L56" s="15"/>
      <c r="M56" s="15"/>
      <c r="N56" s="51"/>
      <c r="O56" s="15"/>
      <c r="P56" s="51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30" customHeight="1" x14ac:dyDescent="0.2">
      <c r="A57" s="59" t="s">
        <v>58</v>
      </c>
      <c r="B57" s="60"/>
      <c r="C57" s="31">
        <f t="shared" ref="C57:D57" si="7">C59-C56</f>
        <v>9473.1337000000349</v>
      </c>
      <c r="D57" s="31">
        <f t="shared" si="7"/>
        <v>11687.089959999925</v>
      </c>
      <c r="E57" s="32">
        <f t="shared" si="0"/>
        <v>23.370896369802967</v>
      </c>
      <c r="F57" s="31">
        <f>F59-F56</f>
        <v>102122.58409000002</v>
      </c>
      <c r="G57" s="33">
        <f t="shared" si="1"/>
        <v>6.2534423301727529</v>
      </c>
      <c r="H57" s="31">
        <f>H59-H56</f>
        <v>107487.55916000111</v>
      </c>
      <c r="I57" s="33">
        <f t="shared" si="2"/>
        <v>5.8177553402241768</v>
      </c>
      <c r="J57" s="32">
        <f t="shared" si="3"/>
        <v>5.2534658399095848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2">
      <c r="A58" s="59" t="s">
        <v>59</v>
      </c>
      <c r="B58" s="60"/>
      <c r="C58" s="34">
        <v>29620.047320000001</v>
      </c>
      <c r="D58" s="34">
        <v>33968.344899999996</v>
      </c>
      <c r="E58" s="32">
        <f t="shared" si="0"/>
        <v>14.680251969293595</v>
      </c>
      <c r="F58" s="34">
        <v>322751.13918</v>
      </c>
      <c r="G58" s="33">
        <f t="shared" si="1"/>
        <v>19.763558216280241</v>
      </c>
      <c r="H58" s="34">
        <v>345021.96841000003</v>
      </c>
      <c r="I58" s="33">
        <f t="shared" si="2"/>
        <v>18.674285795475445</v>
      </c>
      <c r="J58" s="32">
        <f t="shared" si="3"/>
        <v>6.9003100303790017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x14ac:dyDescent="0.2">
      <c r="A59" s="57" t="s">
        <v>64</v>
      </c>
      <c r="B59" s="58"/>
      <c r="C59" s="35">
        <v>145967.48463999998</v>
      </c>
      <c r="D59" s="35">
        <v>172894.98225999999</v>
      </c>
      <c r="E59" s="36">
        <f t="shared" si="0"/>
        <v>18.447599947626262</v>
      </c>
      <c r="F59" s="35">
        <v>1633061.8993199999</v>
      </c>
      <c r="G59" s="37">
        <f t="shared" si="1"/>
        <v>100</v>
      </c>
      <c r="H59" s="35">
        <v>1847577.8521800002</v>
      </c>
      <c r="I59" s="37">
        <f t="shared" si="2"/>
        <v>100</v>
      </c>
      <c r="J59" s="36">
        <f t="shared" si="3"/>
        <v>13.135812730021062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2">
      <c r="A61" s="1"/>
      <c r="B61" s="15"/>
      <c r="C61" s="44"/>
      <c r="D61" s="44"/>
      <c r="E61" s="43"/>
      <c r="F61" s="44"/>
      <c r="G61" s="1"/>
      <c r="H61" s="1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44"/>
      <c r="D62" s="44"/>
      <c r="E62" s="1"/>
      <c r="F62" s="44"/>
      <c r="G62" s="1"/>
      <c r="H62" s="44"/>
      <c r="I62" s="43"/>
      <c r="J62" s="42"/>
      <c r="K62" s="1"/>
      <c r="L62" s="1"/>
      <c r="M62" s="4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44"/>
      <c r="D64" s="44"/>
      <c r="E64" s="43"/>
      <c r="F64" s="44"/>
      <c r="G64" s="1"/>
      <c r="H64" s="44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44"/>
      <c r="D65" s="44"/>
      <c r="E65" s="42"/>
      <c r="F65" s="44"/>
      <c r="G65" s="1"/>
      <c r="H65" s="44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44"/>
      <c r="D66" s="44"/>
      <c r="E66" s="42"/>
      <c r="F66" s="44"/>
      <c r="G66" s="1"/>
      <c r="H66" s="1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43"/>
      <c r="D67" s="43"/>
      <c r="E67" s="42"/>
      <c r="F67" s="43"/>
      <c r="G67" s="1"/>
      <c r="H67" s="1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43"/>
      <c r="D68" s="43"/>
      <c r="E68" s="1"/>
      <c r="F68" s="43"/>
      <c r="G68" s="43"/>
      <c r="H68" s="43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43"/>
      <c r="D69" s="43"/>
      <c r="E69" s="42"/>
      <c r="F69" s="43"/>
      <c r="G69" s="1"/>
      <c r="H69" s="43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44"/>
      <c r="D70" s="44"/>
      <c r="E70" s="42"/>
      <c r="F70" s="44"/>
      <c r="G70" s="1"/>
      <c r="H70" s="44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44"/>
      <c r="D71" s="44"/>
      <c r="E71" s="42"/>
      <c r="F71" s="44"/>
      <c r="G71" s="1"/>
      <c r="H71" s="44"/>
      <c r="I71" s="1"/>
      <c r="J71" s="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44"/>
      <c r="D72" s="44"/>
      <c r="E72" s="42"/>
      <c r="F72" s="44"/>
      <c r="G72" s="1"/>
      <c r="H72" s="44"/>
      <c r="I72" s="1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54"/>
      <c r="D73" s="54"/>
      <c r="E73" s="42"/>
      <c r="F73" s="54"/>
      <c r="G73" s="1"/>
      <c r="H73" s="54"/>
      <c r="I73" s="1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58:B58"/>
    <mergeCell ref="A59:B59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86" zoomScaleNormal="86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C45" sqref="C45"/>
    </sheetView>
  </sheetViews>
  <sheetFormatPr defaultColWidth="14.42578125" defaultRowHeight="15" customHeight="1" x14ac:dyDescent="0.2"/>
  <cols>
    <col min="1" max="1" width="9.140625" customWidth="1"/>
    <col min="2" max="2" width="36" customWidth="1"/>
    <col min="3" max="3" width="22.5703125" customWidth="1"/>
    <col min="4" max="4" width="15.7109375" customWidth="1"/>
    <col min="5" max="5" width="11.5703125" customWidth="1"/>
    <col min="6" max="6" width="20.28515625" customWidth="1"/>
    <col min="7" max="7" width="11.42578125" customWidth="1"/>
    <col min="8" max="8" width="20.28515625" customWidth="1"/>
    <col min="9" max="9" width="11.42578125" customWidth="1"/>
    <col min="10" max="10" width="11.5703125" customWidth="1"/>
    <col min="11" max="11" width="15.42578125" customWidth="1"/>
    <col min="12" max="12" width="25.85546875" customWidth="1"/>
    <col min="13" max="16" width="9.140625" customWidth="1"/>
    <col min="17" max="26" width="8.7109375" customWidth="1"/>
  </cols>
  <sheetData>
    <row r="1" spans="1:26" ht="42.75" customHeight="1" x14ac:dyDescent="0.2">
      <c r="A1" s="67" t="s">
        <v>65</v>
      </c>
      <c r="B1" s="62"/>
      <c r="C1" s="62"/>
      <c r="D1" s="62"/>
      <c r="E1" s="62"/>
      <c r="F1" s="62"/>
      <c r="G1" s="62"/>
      <c r="H1" s="62"/>
      <c r="I1" s="62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">
      <c r="A2" s="49"/>
      <c r="B2" s="64" t="s">
        <v>62</v>
      </c>
      <c r="C2" s="65"/>
      <c r="D2" s="65"/>
      <c r="E2" s="65"/>
      <c r="F2" s="65"/>
      <c r="G2" s="65"/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" customHeight="1" x14ac:dyDescent="0.2">
      <c r="A3" s="3"/>
      <c r="B3" s="4" t="s">
        <v>2</v>
      </c>
      <c r="C3" s="50" t="str">
        <f>hali!C3</f>
        <v>2016 
ARALIK</v>
      </c>
      <c r="D3" s="50" t="str">
        <f>hali!D3</f>
        <v>2017 
ARALIK</v>
      </c>
      <c r="E3" s="6" t="s">
        <v>5</v>
      </c>
      <c r="F3" s="50" t="str">
        <f>hali!F3</f>
        <v>2016              OCAK-ARALIK</v>
      </c>
      <c r="G3" s="7" t="s">
        <v>7</v>
      </c>
      <c r="H3" s="50" t="str">
        <f>hali!H3</f>
        <v>2017              OCAK-ARALIK</v>
      </c>
      <c r="I3" s="7" t="s">
        <v>7</v>
      </c>
      <c r="J3" s="6" t="s">
        <v>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">
      <c r="A4" s="9">
        <v>1</v>
      </c>
      <c r="B4" s="10" t="s">
        <v>91</v>
      </c>
      <c r="C4" s="11">
        <v>1892.1594299999999</v>
      </c>
      <c r="D4" s="11">
        <v>3371.1652400000003</v>
      </c>
      <c r="E4" s="12">
        <f t="shared" ref="E4:E50" si="0">(D4-C4)/C4*100</f>
        <v>78.164967843116699</v>
      </c>
      <c r="F4" s="11">
        <v>41521.912729999996</v>
      </c>
      <c r="G4" s="13">
        <f t="shared" ref="G4:G59" si="1">(F4*100)/$F$59</f>
        <v>18.396821273588721</v>
      </c>
      <c r="H4" s="11">
        <v>48727.823299999996</v>
      </c>
      <c r="I4" s="13">
        <f t="shared" ref="I4:I59" si="2">(H4*100)/$H$59</f>
        <v>18.66004228617345</v>
      </c>
      <c r="J4" s="12">
        <f t="shared" ref="J4:J59" si="3">(H4-F4)/F4*100</f>
        <v>17.354476458869048</v>
      </c>
      <c r="K4" s="14"/>
      <c r="L4" s="15"/>
      <c r="M4" s="15"/>
      <c r="N4" s="51"/>
      <c r="O4" s="15"/>
      <c r="P4" s="51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">
      <c r="A5" s="16">
        <v>2</v>
      </c>
      <c r="B5" s="17" t="s">
        <v>10</v>
      </c>
      <c r="C5" s="18">
        <v>1717.49407</v>
      </c>
      <c r="D5" s="18">
        <v>3902.1966499999999</v>
      </c>
      <c r="E5" s="19">
        <f t="shared" si="0"/>
        <v>127.20291837747072</v>
      </c>
      <c r="F5" s="18">
        <v>23851.04566</v>
      </c>
      <c r="G5" s="20">
        <f t="shared" si="1"/>
        <v>10.56751472525972</v>
      </c>
      <c r="H5" s="18">
        <v>35884.520210000002</v>
      </c>
      <c r="I5" s="20">
        <f t="shared" si="2"/>
        <v>13.741772547792952</v>
      </c>
      <c r="J5" s="19">
        <f t="shared" si="3"/>
        <v>50.452607913040247</v>
      </c>
      <c r="K5" s="14"/>
      <c r="L5" s="15"/>
      <c r="M5" s="15"/>
      <c r="N5" s="51"/>
      <c r="O5" s="15"/>
      <c r="P5" s="51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 x14ac:dyDescent="0.2">
      <c r="A6" s="16">
        <v>3</v>
      </c>
      <c r="B6" s="10" t="s">
        <v>9</v>
      </c>
      <c r="C6" s="11">
        <v>1999.24323</v>
      </c>
      <c r="D6" s="11">
        <v>2110.3147899999999</v>
      </c>
      <c r="E6" s="12">
        <f t="shared" si="0"/>
        <v>5.5556801860471907</v>
      </c>
      <c r="F6" s="11">
        <v>21385.635469999997</v>
      </c>
      <c r="G6" s="13">
        <f t="shared" si="1"/>
        <v>9.4751828058116896</v>
      </c>
      <c r="H6" s="11">
        <v>33741.318350000001</v>
      </c>
      <c r="I6" s="13">
        <f t="shared" si="2"/>
        <v>12.9210456072689</v>
      </c>
      <c r="J6" s="12">
        <f t="shared" si="3"/>
        <v>57.775617176925564</v>
      </c>
      <c r="K6" s="14"/>
      <c r="L6" s="15"/>
      <c r="M6" s="15"/>
      <c r="N6" s="51"/>
      <c r="O6" s="15"/>
      <c r="P6" s="51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2">
      <c r="A7" s="16">
        <v>4</v>
      </c>
      <c r="B7" s="17" t="s">
        <v>90</v>
      </c>
      <c r="C7" s="18">
        <v>1800.48026</v>
      </c>
      <c r="D7" s="18">
        <v>1034.6842300000001</v>
      </c>
      <c r="E7" s="19">
        <f t="shared" si="0"/>
        <v>-42.532875645079272</v>
      </c>
      <c r="F7" s="18">
        <v>14776.32077</v>
      </c>
      <c r="G7" s="20">
        <f t="shared" si="1"/>
        <v>6.5468403166914246</v>
      </c>
      <c r="H7" s="18">
        <v>17074.797039999998</v>
      </c>
      <c r="I7" s="20">
        <f t="shared" si="2"/>
        <v>6.5386962358778131</v>
      </c>
      <c r="J7" s="19">
        <f t="shared" si="3"/>
        <v>15.555132470232625</v>
      </c>
      <c r="K7" s="14"/>
      <c r="L7" s="15"/>
      <c r="M7" s="15"/>
      <c r="N7" s="51"/>
      <c r="O7" s="15"/>
      <c r="P7" s="51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 x14ac:dyDescent="0.2">
      <c r="A8" s="16">
        <v>5</v>
      </c>
      <c r="B8" s="10" t="s">
        <v>11</v>
      </c>
      <c r="C8" s="11">
        <v>605.87158999999997</v>
      </c>
      <c r="D8" s="11">
        <v>852.05893000000003</v>
      </c>
      <c r="E8" s="12">
        <f t="shared" si="0"/>
        <v>40.633583759885497</v>
      </c>
      <c r="F8" s="11">
        <v>8097.8064000000004</v>
      </c>
      <c r="G8" s="13">
        <f t="shared" si="1"/>
        <v>3.5878380174256224</v>
      </c>
      <c r="H8" s="11">
        <v>9638.2735800000009</v>
      </c>
      <c r="I8" s="13">
        <f t="shared" si="2"/>
        <v>3.6909219494831893</v>
      </c>
      <c r="J8" s="12">
        <f t="shared" si="3"/>
        <v>19.023265115352729</v>
      </c>
      <c r="K8" s="15"/>
      <c r="L8" s="15"/>
      <c r="M8" s="15"/>
      <c r="N8" s="51"/>
      <c r="O8" s="15"/>
      <c r="P8" s="51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 x14ac:dyDescent="0.2">
      <c r="A9" s="16">
        <v>6</v>
      </c>
      <c r="B9" s="17" t="s">
        <v>19</v>
      </c>
      <c r="C9" s="18">
        <v>1123.4772399999999</v>
      </c>
      <c r="D9" s="18">
        <v>1013.97667</v>
      </c>
      <c r="E9" s="19">
        <f t="shared" si="0"/>
        <v>-9.7465766195672927</v>
      </c>
      <c r="F9" s="18">
        <v>12011.000380000001</v>
      </c>
      <c r="G9" s="52">
        <f t="shared" si="1"/>
        <v>5.3216292983588254</v>
      </c>
      <c r="H9" s="18">
        <v>9074.3041300000004</v>
      </c>
      <c r="I9" s="52">
        <f t="shared" si="2"/>
        <v>3.4749530620506577</v>
      </c>
      <c r="J9" s="19">
        <f t="shared" si="3"/>
        <v>-24.45005542494205</v>
      </c>
      <c r="K9" s="15"/>
      <c r="L9" s="15"/>
      <c r="M9" s="15"/>
      <c r="N9" s="51"/>
      <c r="O9" s="15"/>
      <c r="P9" s="51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 x14ac:dyDescent="0.2">
      <c r="A10" s="16">
        <v>7</v>
      </c>
      <c r="B10" s="10" t="s">
        <v>25</v>
      </c>
      <c r="C10" s="11">
        <v>503.13453999999996</v>
      </c>
      <c r="D10" s="11">
        <v>476.83312999999998</v>
      </c>
      <c r="E10" s="12">
        <f t="shared" si="0"/>
        <v>-5.227510319605563</v>
      </c>
      <c r="F10" s="11">
        <v>7833.4519800000007</v>
      </c>
      <c r="G10" s="13">
        <f t="shared" si="1"/>
        <v>3.4707123674285447</v>
      </c>
      <c r="H10" s="11">
        <v>8486.0492200000008</v>
      </c>
      <c r="I10" s="13">
        <f t="shared" si="2"/>
        <v>3.2496841960873968</v>
      </c>
      <c r="J10" s="12">
        <f t="shared" si="3"/>
        <v>8.3309024127061804</v>
      </c>
      <c r="K10" s="15"/>
      <c r="L10" s="15"/>
      <c r="M10" s="15"/>
      <c r="N10" s="51"/>
      <c r="O10" s="15"/>
      <c r="P10" s="51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 x14ac:dyDescent="0.2">
      <c r="A11" s="16">
        <v>8</v>
      </c>
      <c r="B11" s="17" t="s">
        <v>15</v>
      </c>
      <c r="C11" s="18">
        <v>554.62869999999998</v>
      </c>
      <c r="D11" s="18">
        <v>561.99585000000002</v>
      </c>
      <c r="E11" s="19">
        <f t="shared" si="0"/>
        <v>1.3283030611290108</v>
      </c>
      <c r="F11" s="18">
        <v>5659.8120399999998</v>
      </c>
      <c r="G11" s="20">
        <f t="shared" si="1"/>
        <v>2.5076530365797916</v>
      </c>
      <c r="H11" s="18">
        <v>8143.9559800000006</v>
      </c>
      <c r="I11" s="20">
        <f t="shared" si="2"/>
        <v>3.1186815390445557</v>
      </c>
      <c r="J11" s="19">
        <f t="shared" si="3"/>
        <v>43.890926455571851</v>
      </c>
      <c r="K11" s="15"/>
      <c r="L11" s="15"/>
      <c r="M11" s="15"/>
      <c r="N11" s="51"/>
      <c r="O11" s="15"/>
      <c r="P11" s="51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 x14ac:dyDescent="0.2">
      <c r="A12" s="16">
        <v>9</v>
      </c>
      <c r="B12" s="10" t="s">
        <v>21</v>
      </c>
      <c r="C12" s="11">
        <v>397.77103000000005</v>
      </c>
      <c r="D12" s="11">
        <v>1386.32331</v>
      </c>
      <c r="E12" s="12">
        <f t="shared" si="0"/>
        <v>248.52294547443532</v>
      </c>
      <c r="F12" s="11">
        <v>2693.9781899999998</v>
      </c>
      <c r="G12" s="13">
        <f t="shared" si="1"/>
        <v>1.1936019325181033</v>
      </c>
      <c r="H12" s="11">
        <v>5370.5919100000001</v>
      </c>
      <c r="I12" s="13">
        <f t="shared" si="2"/>
        <v>2.0566375708061031</v>
      </c>
      <c r="J12" s="12">
        <f t="shared" si="3"/>
        <v>99.355433905721426</v>
      </c>
      <c r="K12" s="15"/>
      <c r="L12" s="15"/>
      <c r="M12" s="15"/>
      <c r="N12" s="51"/>
      <c r="O12" s="15"/>
      <c r="P12" s="51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9.5" customHeight="1" x14ac:dyDescent="0.2">
      <c r="A13" s="21">
        <v>10</v>
      </c>
      <c r="B13" s="17" t="s">
        <v>28</v>
      </c>
      <c r="C13" s="18">
        <v>425.26484999999997</v>
      </c>
      <c r="D13" s="18">
        <v>409.33740999999998</v>
      </c>
      <c r="E13" s="19">
        <f t="shared" si="0"/>
        <v>-3.7452989589899075</v>
      </c>
      <c r="F13" s="18">
        <v>5161.3463700000002</v>
      </c>
      <c r="G13" s="20">
        <f t="shared" si="1"/>
        <v>2.2868013647977228</v>
      </c>
      <c r="H13" s="18">
        <v>5302.4117000000006</v>
      </c>
      <c r="I13" s="20">
        <f t="shared" si="2"/>
        <v>2.0305283478710376</v>
      </c>
      <c r="J13" s="19">
        <f t="shared" si="3"/>
        <v>2.7331110893842285</v>
      </c>
      <c r="K13" s="15"/>
      <c r="L13" s="15"/>
      <c r="M13" s="15"/>
      <c r="N13" s="51"/>
      <c r="O13" s="15"/>
      <c r="P13" s="51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 x14ac:dyDescent="0.2">
      <c r="A14" s="59" t="s">
        <v>16</v>
      </c>
      <c r="B14" s="60"/>
      <c r="C14" s="22">
        <f t="shared" ref="C14:D14" si="4">SUM(C4:C13)</f>
        <v>11019.524939999998</v>
      </c>
      <c r="D14" s="22">
        <f t="shared" si="4"/>
        <v>15118.886210000001</v>
      </c>
      <c r="E14" s="23">
        <f t="shared" si="0"/>
        <v>37.200889260839624</v>
      </c>
      <c r="F14" s="22">
        <f>SUM(F4:F13)</f>
        <v>142992.30999000001</v>
      </c>
      <c r="G14" s="24">
        <f t="shared" si="1"/>
        <v>63.354595138460176</v>
      </c>
      <c r="H14" s="22">
        <f>SUM(H4:H13)</f>
        <v>181444.04541999998</v>
      </c>
      <c r="I14" s="24">
        <f t="shared" si="2"/>
        <v>69.482963342456046</v>
      </c>
      <c r="J14" s="23">
        <f t="shared" si="3"/>
        <v>26.89077156155394</v>
      </c>
      <c r="K14" s="15"/>
      <c r="L14" s="15"/>
      <c r="M14" s="15"/>
      <c r="N14" s="51"/>
      <c r="O14" s="15"/>
      <c r="P14" s="51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.5" customHeight="1" x14ac:dyDescent="0.2">
      <c r="A15" s="16">
        <v>11</v>
      </c>
      <c r="B15" s="10" t="s">
        <v>12</v>
      </c>
      <c r="C15" s="11">
        <v>719.08409999999992</v>
      </c>
      <c r="D15" s="11">
        <v>476.87765999999999</v>
      </c>
      <c r="E15" s="12">
        <f t="shared" si="0"/>
        <v>-33.682630446146696</v>
      </c>
      <c r="F15" s="11">
        <v>4693.4893400000001</v>
      </c>
      <c r="G15" s="13">
        <f t="shared" si="1"/>
        <v>2.0795112474452209</v>
      </c>
      <c r="H15" s="11">
        <v>5097.7103499999994</v>
      </c>
      <c r="I15" s="13">
        <f t="shared" si="2"/>
        <v>1.9521391322576076</v>
      </c>
      <c r="J15" s="12">
        <f t="shared" si="3"/>
        <v>8.6123772894304533</v>
      </c>
      <c r="K15" s="15"/>
      <c r="L15" s="15"/>
      <c r="M15" s="15"/>
      <c r="N15" s="51"/>
      <c r="O15" s="15"/>
      <c r="P15" s="51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9.5" customHeight="1" x14ac:dyDescent="0.2">
      <c r="A16" s="16">
        <v>12</v>
      </c>
      <c r="B16" s="25" t="s">
        <v>30</v>
      </c>
      <c r="C16" s="26">
        <v>241.32795000000002</v>
      </c>
      <c r="D16" s="26">
        <v>148.75788</v>
      </c>
      <c r="E16" s="27">
        <f t="shared" si="0"/>
        <v>-38.358619463680029</v>
      </c>
      <c r="F16" s="26">
        <v>3682.35653</v>
      </c>
      <c r="G16" s="28">
        <f t="shared" si="1"/>
        <v>1.6315157586441551</v>
      </c>
      <c r="H16" s="26">
        <v>4365.2537499999999</v>
      </c>
      <c r="I16" s="28">
        <f t="shared" si="2"/>
        <v>1.671649050756536</v>
      </c>
      <c r="J16" s="27">
        <f t="shared" si="3"/>
        <v>18.545114098443907</v>
      </c>
      <c r="K16" s="15"/>
      <c r="L16" s="15"/>
      <c r="M16" s="15"/>
      <c r="N16" s="51"/>
      <c r="O16" s="15"/>
      <c r="P16" s="51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 x14ac:dyDescent="0.2">
      <c r="A17" s="16">
        <v>13</v>
      </c>
      <c r="B17" s="10" t="s">
        <v>20</v>
      </c>
      <c r="C17" s="11">
        <v>439.00207</v>
      </c>
      <c r="D17" s="11">
        <v>673.40307999999993</v>
      </c>
      <c r="E17" s="12">
        <f t="shared" si="0"/>
        <v>53.394055750124345</v>
      </c>
      <c r="F17" s="11">
        <v>8665.9375299999992</v>
      </c>
      <c r="G17" s="13">
        <f t="shared" si="1"/>
        <v>3.8395558736461632</v>
      </c>
      <c r="H17" s="11">
        <v>4181.5519599999998</v>
      </c>
      <c r="I17" s="13">
        <f t="shared" si="2"/>
        <v>1.6013014969915857</v>
      </c>
      <c r="J17" s="12">
        <f t="shared" si="3"/>
        <v>-51.747263980103952</v>
      </c>
      <c r="K17" s="15"/>
      <c r="L17" s="15"/>
      <c r="M17" s="15"/>
      <c r="N17" s="51"/>
      <c r="O17" s="15"/>
      <c r="P17" s="51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9.5" customHeight="1" x14ac:dyDescent="0.2">
      <c r="A18" s="16">
        <v>14</v>
      </c>
      <c r="B18" s="25" t="s">
        <v>35</v>
      </c>
      <c r="C18" s="26">
        <v>374.77765999999997</v>
      </c>
      <c r="D18" s="26">
        <v>462.74396999999999</v>
      </c>
      <c r="E18" s="27">
        <f t="shared" si="0"/>
        <v>23.471599134270711</v>
      </c>
      <c r="F18" s="26">
        <v>3607.6358300000002</v>
      </c>
      <c r="G18" s="28">
        <f t="shared" si="1"/>
        <v>1.5984097846425227</v>
      </c>
      <c r="H18" s="26">
        <v>3940.55213</v>
      </c>
      <c r="I18" s="28">
        <f t="shared" si="2"/>
        <v>1.5090119852874868</v>
      </c>
      <c r="J18" s="27">
        <f t="shared" si="3"/>
        <v>9.228101606918564</v>
      </c>
      <c r="K18" s="15"/>
      <c r="L18" s="15"/>
      <c r="M18" s="15"/>
      <c r="N18" s="51"/>
      <c r="O18" s="15"/>
      <c r="P18" s="51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 x14ac:dyDescent="0.2">
      <c r="A19" s="16">
        <v>15</v>
      </c>
      <c r="B19" s="10" t="s">
        <v>13</v>
      </c>
      <c r="C19" s="11">
        <v>316.60485999999997</v>
      </c>
      <c r="D19" s="11">
        <v>484.89859000000001</v>
      </c>
      <c r="E19" s="12">
        <f t="shared" si="0"/>
        <v>53.155763306981477</v>
      </c>
      <c r="F19" s="11">
        <v>2297.0549999999998</v>
      </c>
      <c r="G19" s="29">
        <f t="shared" si="1"/>
        <v>1.0177399717925599</v>
      </c>
      <c r="H19" s="11">
        <v>3675.61861</v>
      </c>
      <c r="I19" s="29">
        <f t="shared" si="2"/>
        <v>1.4075572033698061</v>
      </c>
      <c r="J19" s="12">
        <f t="shared" si="3"/>
        <v>60.014392776838179</v>
      </c>
      <c r="K19" s="15"/>
      <c r="L19" s="15"/>
      <c r="M19" s="15"/>
      <c r="N19" s="51"/>
      <c r="O19" s="15"/>
      <c r="P19" s="51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9.5" customHeight="1" x14ac:dyDescent="0.2">
      <c r="A20" s="16">
        <v>16</v>
      </c>
      <c r="B20" s="25" t="s">
        <v>23</v>
      </c>
      <c r="C20" s="26">
        <v>492.32547</v>
      </c>
      <c r="D20" s="26">
        <v>149.88645000000002</v>
      </c>
      <c r="E20" s="27">
        <f t="shared" si="0"/>
        <v>-69.555414226284086</v>
      </c>
      <c r="F20" s="26">
        <v>5613.3058099999998</v>
      </c>
      <c r="G20" s="30">
        <f t="shared" si="1"/>
        <v>2.4870478489772401</v>
      </c>
      <c r="H20" s="26">
        <v>3325.3650499999999</v>
      </c>
      <c r="I20" s="30">
        <f t="shared" si="2"/>
        <v>1.2734295982797017</v>
      </c>
      <c r="J20" s="27">
        <f t="shared" si="3"/>
        <v>-40.759239518432722</v>
      </c>
      <c r="K20" s="15"/>
      <c r="L20" s="15"/>
      <c r="M20" s="15"/>
      <c r="N20" s="51"/>
      <c r="O20" s="15"/>
      <c r="P20" s="51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 x14ac:dyDescent="0.2">
      <c r="A21" s="16">
        <v>17</v>
      </c>
      <c r="B21" s="10" t="s">
        <v>36</v>
      </c>
      <c r="C21" s="11">
        <v>52.900820000000003</v>
      </c>
      <c r="D21" s="11">
        <v>628.81664999999998</v>
      </c>
      <c r="E21" s="12">
        <f t="shared" si="0"/>
        <v>1088.6708939483358</v>
      </c>
      <c r="F21" s="11">
        <v>817.4864</v>
      </c>
      <c r="G21" s="29">
        <f t="shared" si="1"/>
        <v>0.36219793852424148</v>
      </c>
      <c r="H21" s="11">
        <v>2952.1317599999998</v>
      </c>
      <c r="I21" s="29">
        <f t="shared" si="2"/>
        <v>1.1305020365224407</v>
      </c>
      <c r="J21" s="12">
        <f t="shared" si="3"/>
        <v>261.12304253624274</v>
      </c>
      <c r="K21" s="15"/>
      <c r="L21" s="15"/>
      <c r="M21" s="15"/>
      <c r="N21" s="51"/>
      <c r="O21" s="15"/>
      <c r="P21" s="51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 x14ac:dyDescent="0.2">
      <c r="A22" s="16">
        <v>18</v>
      </c>
      <c r="B22" s="25" t="s">
        <v>18</v>
      </c>
      <c r="C22" s="26">
        <v>344.67944</v>
      </c>
      <c r="D22" s="26">
        <v>149.33673999999999</v>
      </c>
      <c r="E22" s="27">
        <f t="shared" si="0"/>
        <v>-56.673731395176915</v>
      </c>
      <c r="F22" s="26">
        <v>2420.8686600000001</v>
      </c>
      <c r="G22" s="28">
        <f t="shared" si="1"/>
        <v>1.0725972176294833</v>
      </c>
      <c r="H22" s="26">
        <v>2654.05314</v>
      </c>
      <c r="I22" s="28">
        <f t="shared" si="2"/>
        <v>1.0163545274174277</v>
      </c>
      <c r="J22" s="27">
        <f t="shared" si="3"/>
        <v>9.6322648086162541</v>
      </c>
      <c r="K22" s="15"/>
      <c r="L22" s="15"/>
      <c r="M22" s="15"/>
      <c r="N22" s="51"/>
      <c r="O22" s="15"/>
      <c r="P22" s="51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 x14ac:dyDescent="0.2">
      <c r="A23" s="16">
        <v>19</v>
      </c>
      <c r="B23" s="10" t="s">
        <v>66</v>
      </c>
      <c r="C23" s="11">
        <v>8.6765600000000003</v>
      </c>
      <c r="D23" s="11">
        <v>86.80986</v>
      </c>
      <c r="E23" s="12">
        <f t="shared" si="0"/>
        <v>900.51010999751054</v>
      </c>
      <c r="F23" s="11">
        <v>1106.43914</v>
      </c>
      <c r="G23" s="13">
        <f t="shared" si="1"/>
        <v>0.49022219282245499</v>
      </c>
      <c r="H23" s="11">
        <v>2304.5382300000001</v>
      </c>
      <c r="I23" s="13">
        <f t="shared" si="2"/>
        <v>0.88250978413606496</v>
      </c>
      <c r="J23" s="12">
        <f t="shared" si="3"/>
        <v>108.28422880990998</v>
      </c>
      <c r="K23" s="15"/>
      <c r="L23" s="15"/>
      <c r="M23" s="15"/>
      <c r="N23" s="51"/>
      <c r="O23" s="15"/>
      <c r="P23" s="51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9.5" customHeight="1" x14ac:dyDescent="0.2">
      <c r="A24" s="21">
        <v>20</v>
      </c>
      <c r="B24" s="25" t="s">
        <v>92</v>
      </c>
      <c r="C24" s="26">
        <v>323.42129999999997</v>
      </c>
      <c r="D24" s="26">
        <v>243.42339999999999</v>
      </c>
      <c r="E24" s="27">
        <f t="shared" si="0"/>
        <v>-24.734889136862659</v>
      </c>
      <c r="F24" s="26">
        <v>2602.72343</v>
      </c>
      <c r="G24" s="28">
        <f t="shared" si="1"/>
        <v>1.1531703290657105</v>
      </c>
      <c r="H24" s="26">
        <v>2272.6619900000001</v>
      </c>
      <c r="I24" s="28">
        <f t="shared" si="2"/>
        <v>0.87030295965588722</v>
      </c>
      <c r="J24" s="27">
        <f t="shared" si="3"/>
        <v>-12.681387357395863</v>
      </c>
      <c r="K24" s="15"/>
      <c r="L24" s="15"/>
      <c r="M24" s="15"/>
      <c r="N24" s="51"/>
      <c r="O24" s="15"/>
      <c r="P24" s="51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 x14ac:dyDescent="0.2">
      <c r="A25" s="59" t="s">
        <v>27</v>
      </c>
      <c r="B25" s="60"/>
      <c r="C25" s="22">
        <f t="shared" ref="C25:D25" si="5">SUM(C14:C24)</f>
        <v>14332.325169999998</v>
      </c>
      <c r="D25" s="22">
        <f t="shared" si="5"/>
        <v>18623.840490000002</v>
      </c>
      <c r="E25" s="23">
        <f t="shared" si="0"/>
        <v>29.942910651949745</v>
      </c>
      <c r="F25" s="22">
        <f>SUM(F14:F24)</f>
        <v>178499.60766000001</v>
      </c>
      <c r="G25" s="24">
        <f t="shared" si="1"/>
        <v>79.086563301649932</v>
      </c>
      <c r="H25" s="22">
        <f>SUM(H14:H24)</f>
        <v>216213.48238999999</v>
      </c>
      <c r="I25" s="24">
        <f t="shared" si="2"/>
        <v>82.797721117130592</v>
      </c>
      <c r="J25" s="23">
        <f t="shared" si="3"/>
        <v>21.128267576831927</v>
      </c>
      <c r="K25" s="15"/>
      <c r="L25" s="15"/>
      <c r="M25" s="15"/>
      <c r="N25" s="51"/>
      <c r="O25" s="15"/>
      <c r="P25" s="51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9.5" customHeight="1" x14ac:dyDescent="0.2">
      <c r="A26" s="16">
        <v>21</v>
      </c>
      <c r="B26" s="10" t="s">
        <v>22</v>
      </c>
      <c r="C26" s="11">
        <v>142.36170000000001</v>
      </c>
      <c r="D26" s="11">
        <v>45.178260000000002</v>
      </c>
      <c r="E26" s="12">
        <f t="shared" si="0"/>
        <v>-68.265158395832586</v>
      </c>
      <c r="F26" s="11">
        <v>4246.6060499999994</v>
      </c>
      <c r="G26" s="29">
        <f t="shared" si="1"/>
        <v>1.8815138172752131</v>
      </c>
      <c r="H26" s="11">
        <v>2262.7551400000002</v>
      </c>
      <c r="I26" s="29">
        <f t="shared" si="2"/>
        <v>0.86650918789668829</v>
      </c>
      <c r="J26" s="12">
        <f t="shared" si="3"/>
        <v>-46.716151360449352</v>
      </c>
      <c r="K26" s="15"/>
      <c r="L26" s="15"/>
      <c r="M26" s="15"/>
      <c r="N26" s="51"/>
      <c r="O26" s="15"/>
      <c r="P26" s="51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 x14ac:dyDescent="0.2">
      <c r="A27" s="16">
        <v>22</v>
      </c>
      <c r="B27" s="25" t="s">
        <v>33</v>
      </c>
      <c r="C27" s="26">
        <v>185.8871</v>
      </c>
      <c r="D27" s="26">
        <v>156.05167</v>
      </c>
      <c r="E27" s="27">
        <f t="shared" si="0"/>
        <v>-16.050296120602237</v>
      </c>
      <c r="F27" s="26">
        <v>2754.82485</v>
      </c>
      <c r="G27" s="30">
        <f t="shared" si="1"/>
        <v>1.2205608333855495</v>
      </c>
      <c r="H27" s="26">
        <v>2187.0534900000002</v>
      </c>
      <c r="I27" s="30">
        <f t="shared" si="2"/>
        <v>0.83751967237008151</v>
      </c>
      <c r="J27" s="27">
        <f t="shared" si="3"/>
        <v>-20.610071090363501</v>
      </c>
      <c r="K27" s="15"/>
      <c r="L27" s="15"/>
      <c r="M27" s="15"/>
      <c r="N27" s="51"/>
      <c r="O27" s="15"/>
      <c r="P27" s="51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 x14ac:dyDescent="0.2">
      <c r="A28" s="16">
        <v>23</v>
      </c>
      <c r="B28" s="10" t="s">
        <v>44</v>
      </c>
      <c r="C28" s="11">
        <v>137.32801999999998</v>
      </c>
      <c r="D28" s="11">
        <v>186.57371000000001</v>
      </c>
      <c r="E28" s="12">
        <f t="shared" si="0"/>
        <v>35.859899531064407</v>
      </c>
      <c r="F28" s="11">
        <v>1118.4336499999999</v>
      </c>
      <c r="G28" s="29">
        <f t="shared" si="1"/>
        <v>0.49553651584435288</v>
      </c>
      <c r="H28" s="11">
        <v>2073.2777000000001</v>
      </c>
      <c r="I28" s="29">
        <f t="shared" si="2"/>
        <v>0.79394988187334925</v>
      </c>
      <c r="J28" s="12">
        <f t="shared" si="3"/>
        <v>85.373329924399201</v>
      </c>
      <c r="K28" s="15"/>
      <c r="L28" s="15"/>
      <c r="M28" s="15"/>
      <c r="N28" s="51"/>
      <c r="O28" s="15"/>
      <c r="P28" s="51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 x14ac:dyDescent="0.2">
      <c r="A29" s="16">
        <v>24</v>
      </c>
      <c r="B29" s="25" t="s">
        <v>67</v>
      </c>
      <c r="C29" s="26">
        <v>124.76105</v>
      </c>
      <c r="D29" s="26">
        <v>55.393349999999998</v>
      </c>
      <c r="E29" s="27">
        <f t="shared" si="0"/>
        <v>-55.60044581221463</v>
      </c>
      <c r="F29" s="26">
        <v>3419.0726</v>
      </c>
      <c r="G29" s="30">
        <f t="shared" si="1"/>
        <v>1.5148644031077687</v>
      </c>
      <c r="H29" s="26">
        <v>2053.5282200000001</v>
      </c>
      <c r="I29" s="30">
        <f t="shared" si="2"/>
        <v>0.7863869310380317</v>
      </c>
      <c r="J29" s="27">
        <f t="shared" si="3"/>
        <v>-39.939028495621876</v>
      </c>
      <c r="K29" s="15"/>
      <c r="L29" s="15"/>
      <c r="M29" s="15"/>
      <c r="N29" s="51"/>
      <c r="O29" s="15"/>
      <c r="P29" s="51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9.5" customHeight="1" x14ac:dyDescent="0.2">
      <c r="A30" s="16">
        <v>25</v>
      </c>
      <c r="B30" s="10" t="s">
        <v>52</v>
      </c>
      <c r="C30" s="11">
        <v>81.939759999999993</v>
      </c>
      <c r="D30" s="11">
        <v>237.8038</v>
      </c>
      <c r="E30" s="12">
        <f t="shared" si="0"/>
        <v>190.21783808007248</v>
      </c>
      <c r="F30" s="11">
        <v>1393.80072</v>
      </c>
      <c r="G30" s="29">
        <f t="shared" si="1"/>
        <v>0.61754146307217284</v>
      </c>
      <c r="H30" s="11">
        <v>1933.65345</v>
      </c>
      <c r="I30" s="29">
        <f t="shared" si="2"/>
        <v>0.74048157090171474</v>
      </c>
      <c r="J30" s="12">
        <f t="shared" si="3"/>
        <v>38.732418648772118</v>
      </c>
      <c r="K30" s="15"/>
      <c r="L30" s="15"/>
      <c r="M30" s="15"/>
      <c r="N30" s="51"/>
      <c r="O30" s="15"/>
      <c r="P30" s="51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 x14ac:dyDescent="0.2">
      <c r="A31" s="16">
        <v>26</v>
      </c>
      <c r="B31" s="25" t="s">
        <v>38</v>
      </c>
      <c r="C31" s="26">
        <v>130.68631999999999</v>
      </c>
      <c r="D31" s="26">
        <v>166.40514999999999</v>
      </c>
      <c r="E31" s="27">
        <f t="shared" si="0"/>
        <v>27.331728370651188</v>
      </c>
      <c r="F31" s="26">
        <v>1282.72209</v>
      </c>
      <c r="G31" s="30">
        <f t="shared" si="1"/>
        <v>0.56832663723519627</v>
      </c>
      <c r="H31" s="26">
        <v>1756.6961200000001</v>
      </c>
      <c r="I31" s="30">
        <f t="shared" si="2"/>
        <v>0.67271676966446448</v>
      </c>
      <c r="J31" s="27">
        <f t="shared" si="3"/>
        <v>36.950640648903153</v>
      </c>
      <c r="K31" s="15"/>
      <c r="L31" s="15"/>
      <c r="M31" s="15"/>
      <c r="N31" s="51"/>
      <c r="O31" s="15"/>
      <c r="P31" s="51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9.5" customHeight="1" x14ac:dyDescent="0.2">
      <c r="A32" s="16">
        <v>27</v>
      </c>
      <c r="B32" s="10" t="s">
        <v>29</v>
      </c>
      <c r="C32" s="11">
        <v>104.76182</v>
      </c>
      <c r="D32" s="11">
        <v>35.588730000000005</v>
      </c>
      <c r="E32" s="12">
        <f t="shared" si="0"/>
        <v>-66.028912059756124</v>
      </c>
      <c r="F32" s="11">
        <v>1253.7684999999999</v>
      </c>
      <c r="G32" s="29">
        <f t="shared" si="1"/>
        <v>0.5554983741462004</v>
      </c>
      <c r="H32" s="11">
        <v>1754.77728</v>
      </c>
      <c r="I32" s="29">
        <f t="shared" si="2"/>
        <v>0.67198196081983463</v>
      </c>
      <c r="J32" s="12">
        <f t="shared" si="3"/>
        <v>39.960230297698516</v>
      </c>
      <c r="K32" s="15"/>
      <c r="L32" s="15"/>
      <c r="M32" s="15"/>
      <c r="N32" s="51"/>
      <c r="O32" s="15"/>
      <c r="P32" s="51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9.5" customHeight="1" x14ac:dyDescent="0.2">
      <c r="A33" s="16">
        <v>28</v>
      </c>
      <c r="B33" s="25" t="s">
        <v>68</v>
      </c>
      <c r="C33" s="26">
        <v>289.64728000000002</v>
      </c>
      <c r="D33" s="26">
        <v>341.70506</v>
      </c>
      <c r="E33" s="27">
        <f t="shared" si="0"/>
        <v>17.97281852603621</v>
      </c>
      <c r="F33" s="26">
        <v>2925.4242899999999</v>
      </c>
      <c r="G33" s="30">
        <f t="shared" si="1"/>
        <v>1.2961471250735705</v>
      </c>
      <c r="H33" s="26">
        <v>1729.4120800000001</v>
      </c>
      <c r="I33" s="30">
        <f t="shared" si="2"/>
        <v>0.66226850200836251</v>
      </c>
      <c r="J33" s="27">
        <f t="shared" si="3"/>
        <v>-40.883375929034891</v>
      </c>
      <c r="K33" s="15"/>
      <c r="L33" s="15"/>
      <c r="M33" s="15"/>
      <c r="N33" s="51"/>
      <c r="O33" s="15"/>
      <c r="P33" s="51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9.5" customHeight="1" x14ac:dyDescent="0.2">
      <c r="A34" s="16">
        <v>29</v>
      </c>
      <c r="B34" s="10" t="s">
        <v>41</v>
      </c>
      <c r="C34" s="11">
        <v>136.21105</v>
      </c>
      <c r="D34" s="11">
        <v>152.02184</v>
      </c>
      <c r="E34" s="12">
        <f t="shared" si="0"/>
        <v>11.607567814799165</v>
      </c>
      <c r="F34" s="11">
        <v>1116.6488300000001</v>
      </c>
      <c r="G34" s="29">
        <f t="shared" si="1"/>
        <v>0.49474572822435481</v>
      </c>
      <c r="H34" s="11">
        <v>1691.5076000000001</v>
      </c>
      <c r="I34" s="29">
        <f t="shared" si="2"/>
        <v>0.64775319736853021</v>
      </c>
      <c r="J34" s="12">
        <f t="shared" si="3"/>
        <v>51.480712159076901</v>
      </c>
      <c r="K34" s="15"/>
      <c r="L34" s="15"/>
      <c r="M34" s="15"/>
      <c r="N34" s="51"/>
      <c r="O34" s="15"/>
      <c r="P34" s="51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9.5" customHeight="1" x14ac:dyDescent="0.2">
      <c r="A35" s="16">
        <v>30</v>
      </c>
      <c r="B35" s="25" t="s">
        <v>69</v>
      </c>
      <c r="C35" s="26">
        <v>234.23257000000001</v>
      </c>
      <c r="D35" s="26">
        <v>219.42954999999998</v>
      </c>
      <c r="E35" s="27">
        <f t="shared" si="0"/>
        <v>-6.319795748302651</v>
      </c>
      <c r="F35" s="26">
        <v>1720.62592</v>
      </c>
      <c r="G35" s="30">
        <f t="shared" si="1"/>
        <v>0.76234560134012808</v>
      </c>
      <c r="H35" s="26">
        <v>1650.67221</v>
      </c>
      <c r="I35" s="30">
        <f t="shared" si="2"/>
        <v>0.63211551744424788</v>
      </c>
      <c r="J35" s="27">
        <f t="shared" si="3"/>
        <v>-4.0655966638001129</v>
      </c>
      <c r="K35" s="15"/>
      <c r="L35" s="15"/>
      <c r="M35" s="15"/>
      <c r="N35" s="51"/>
      <c r="O35" s="15"/>
      <c r="P35" s="5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9.5" customHeight="1" x14ac:dyDescent="0.2">
      <c r="A36" s="16">
        <v>31</v>
      </c>
      <c r="B36" s="10" t="s">
        <v>46</v>
      </c>
      <c r="C36" s="11">
        <v>119.99592999999999</v>
      </c>
      <c r="D36" s="11">
        <v>102.099</v>
      </c>
      <c r="E36" s="12">
        <f t="shared" si="0"/>
        <v>-14.914614187331173</v>
      </c>
      <c r="F36" s="11">
        <v>1382.0157199999999</v>
      </c>
      <c r="G36" s="29">
        <f t="shared" si="1"/>
        <v>0.6123199661695844</v>
      </c>
      <c r="H36" s="11">
        <v>1374.1934899999999</v>
      </c>
      <c r="I36" s="29">
        <f t="shared" si="2"/>
        <v>0.52623956697003271</v>
      </c>
      <c r="J36" s="12">
        <f t="shared" si="3"/>
        <v>-0.56600152131409853</v>
      </c>
      <c r="K36" s="15"/>
      <c r="L36" s="15"/>
      <c r="M36" s="15"/>
      <c r="N36" s="51"/>
      <c r="O36" s="15"/>
      <c r="P36" s="5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9.5" customHeight="1" x14ac:dyDescent="0.2">
      <c r="A37" s="16">
        <v>32</v>
      </c>
      <c r="B37" s="25" t="s">
        <v>37</v>
      </c>
      <c r="C37" s="26">
        <v>121.90049999999999</v>
      </c>
      <c r="D37" s="26">
        <v>129.74608000000001</v>
      </c>
      <c r="E37" s="27">
        <f t="shared" si="0"/>
        <v>6.4360523541741115</v>
      </c>
      <c r="F37" s="26">
        <v>1384.2281200000002</v>
      </c>
      <c r="G37" s="30">
        <f t="shared" si="1"/>
        <v>0.6133001986470803</v>
      </c>
      <c r="H37" s="26">
        <v>1292.06269</v>
      </c>
      <c r="I37" s="30">
        <f t="shared" si="2"/>
        <v>0.4947880450836189</v>
      </c>
      <c r="J37" s="27">
        <f t="shared" si="3"/>
        <v>-6.6582544212438215</v>
      </c>
      <c r="K37" s="15"/>
      <c r="L37" s="15"/>
      <c r="M37" s="15"/>
      <c r="N37" s="51"/>
      <c r="O37" s="15"/>
      <c r="P37" s="5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9.5" customHeight="1" x14ac:dyDescent="0.2">
      <c r="A38" s="16">
        <v>33</v>
      </c>
      <c r="B38" s="10" t="s">
        <v>42</v>
      </c>
      <c r="C38" s="11">
        <v>64.198750000000004</v>
      </c>
      <c r="D38" s="11">
        <v>75.522220000000004</v>
      </c>
      <c r="E38" s="12">
        <f t="shared" si="0"/>
        <v>17.63814716018614</v>
      </c>
      <c r="F38" s="11">
        <v>885.16951000000006</v>
      </c>
      <c r="G38" s="29">
        <f t="shared" si="1"/>
        <v>0.39218581711758504</v>
      </c>
      <c r="H38" s="11">
        <v>1191.94803</v>
      </c>
      <c r="I38" s="29">
        <f t="shared" si="2"/>
        <v>0.45644970648055067</v>
      </c>
      <c r="J38" s="12">
        <f t="shared" si="3"/>
        <v>34.657601344628326</v>
      </c>
      <c r="K38" s="15"/>
      <c r="L38" s="15"/>
      <c r="M38" s="15"/>
      <c r="N38" s="51"/>
      <c r="O38" s="15"/>
      <c r="P38" s="5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9.5" customHeight="1" x14ac:dyDescent="0.2">
      <c r="A39" s="16">
        <v>34</v>
      </c>
      <c r="B39" s="25" t="s">
        <v>93</v>
      </c>
      <c r="C39" s="26">
        <v>80.179349999999999</v>
      </c>
      <c r="D39" s="26">
        <v>36.884339999999995</v>
      </c>
      <c r="E39" s="27">
        <f t="shared" si="0"/>
        <v>-53.997706391982483</v>
      </c>
      <c r="F39" s="26">
        <v>669.92150000000004</v>
      </c>
      <c r="G39" s="30">
        <f t="shared" si="1"/>
        <v>0.2968173981525169</v>
      </c>
      <c r="H39" s="26">
        <v>1139.5401299999999</v>
      </c>
      <c r="I39" s="30">
        <f t="shared" si="2"/>
        <v>0.4363803997908437</v>
      </c>
      <c r="J39" s="27">
        <f t="shared" si="3"/>
        <v>70.100546108760469</v>
      </c>
      <c r="K39" s="15"/>
      <c r="L39" s="15"/>
      <c r="M39" s="15"/>
      <c r="N39" s="51"/>
      <c r="O39" s="15"/>
      <c r="P39" s="5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 x14ac:dyDescent="0.2">
      <c r="A40" s="16">
        <v>35</v>
      </c>
      <c r="B40" s="10" t="s">
        <v>14</v>
      </c>
      <c r="C40" s="11">
        <v>126.25967</v>
      </c>
      <c r="D40" s="11">
        <v>195.43769</v>
      </c>
      <c r="E40" s="12">
        <f t="shared" si="0"/>
        <v>54.790274677575191</v>
      </c>
      <c r="F40" s="11">
        <v>473.78785999999997</v>
      </c>
      <c r="G40" s="29">
        <f t="shared" si="1"/>
        <v>0.20991784840678931</v>
      </c>
      <c r="H40" s="11">
        <v>1137.28045</v>
      </c>
      <c r="I40" s="29">
        <f t="shared" si="2"/>
        <v>0.43551506821028818</v>
      </c>
      <c r="J40" s="12">
        <f t="shared" si="3"/>
        <v>140.04001495521646</v>
      </c>
      <c r="K40" s="15"/>
      <c r="L40" s="15"/>
      <c r="M40" s="15"/>
      <c r="N40" s="51"/>
      <c r="O40" s="15"/>
      <c r="P40" s="5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9.5" customHeight="1" x14ac:dyDescent="0.2">
      <c r="A41" s="16">
        <v>36</v>
      </c>
      <c r="B41" s="25" t="s">
        <v>70</v>
      </c>
      <c r="C41" s="26">
        <v>56.768519999999995</v>
      </c>
      <c r="D41" s="26">
        <v>110.63142999999999</v>
      </c>
      <c r="E41" s="27">
        <f t="shared" si="0"/>
        <v>94.881652718795564</v>
      </c>
      <c r="F41" s="26">
        <v>941.21417000000008</v>
      </c>
      <c r="G41" s="30">
        <f t="shared" si="1"/>
        <v>0.41701712968412075</v>
      </c>
      <c r="H41" s="26">
        <v>985.69146000000001</v>
      </c>
      <c r="I41" s="30">
        <f t="shared" si="2"/>
        <v>0.3774649282296188</v>
      </c>
      <c r="J41" s="27">
        <f t="shared" si="3"/>
        <v>4.7255227787316372</v>
      </c>
      <c r="K41" s="15"/>
      <c r="L41" s="15"/>
      <c r="M41" s="15"/>
      <c r="N41" s="51"/>
      <c r="O41" s="15"/>
      <c r="P41" s="5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9.5" customHeight="1" x14ac:dyDescent="0.2">
      <c r="A42" s="16">
        <v>37</v>
      </c>
      <c r="B42" s="10" t="s">
        <v>24</v>
      </c>
      <c r="C42" s="11">
        <v>107.56926</v>
      </c>
      <c r="D42" s="11">
        <v>83.968310000000002</v>
      </c>
      <c r="E42" s="12">
        <f t="shared" si="0"/>
        <v>-21.940236457887689</v>
      </c>
      <c r="F42" s="11">
        <v>1030.48287</v>
      </c>
      <c r="G42" s="29">
        <f t="shared" si="1"/>
        <v>0.4565687835278287</v>
      </c>
      <c r="H42" s="11">
        <v>970.33096</v>
      </c>
      <c r="I42" s="29">
        <f t="shared" si="2"/>
        <v>0.37158271227730544</v>
      </c>
      <c r="J42" s="12">
        <f t="shared" si="3"/>
        <v>-5.8372547231183027</v>
      </c>
      <c r="K42" s="15"/>
      <c r="L42" s="15"/>
      <c r="M42" s="15"/>
      <c r="N42" s="51"/>
      <c r="O42" s="15"/>
      <c r="P42" s="51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9.5" customHeight="1" x14ac:dyDescent="0.2">
      <c r="A43" s="16">
        <v>38</v>
      </c>
      <c r="B43" s="25" t="s">
        <v>55</v>
      </c>
      <c r="C43" s="26">
        <v>23.215730000000001</v>
      </c>
      <c r="D43" s="26">
        <v>17.422990000000002</v>
      </c>
      <c r="E43" s="27">
        <f t="shared" si="0"/>
        <v>-24.951789153302517</v>
      </c>
      <c r="F43" s="26">
        <v>640.90814</v>
      </c>
      <c r="G43" s="30">
        <f t="shared" si="1"/>
        <v>0.28396265319081265</v>
      </c>
      <c r="H43" s="26">
        <v>944.82197999999994</v>
      </c>
      <c r="I43" s="30">
        <f t="shared" si="2"/>
        <v>0.36181419373407808</v>
      </c>
      <c r="J43" s="27">
        <f t="shared" si="3"/>
        <v>47.419251064590931</v>
      </c>
      <c r="K43" s="15"/>
      <c r="L43" s="15"/>
      <c r="M43" s="15"/>
      <c r="N43" s="51"/>
      <c r="O43" s="15"/>
      <c r="P43" s="51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9.5" customHeight="1" x14ac:dyDescent="0.2">
      <c r="A44" s="16">
        <v>39</v>
      </c>
      <c r="B44" s="10" t="s">
        <v>50</v>
      </c>
      <c r="C44" s="11">
        <v>51.067680000000003</v>
      </c>
      <c r="D44" s="11">
        <v>49.059309999999996</v>
      </c>
      <c r="E44" s="12">
        <f t="shared" si="0"/>
        <v>-3.9327613864581403</v>
      </c>
      <c r="F44" s="11">
        <v>942.71202000000005</v>
      </c>
      <c r="G44" s="29">
        <f t="shared" si="1"/>
        <v>0.41768077152846034</v>
      </c>
      <c r="H44" s="11">
        <v>879.94737999999995</v>
      </c>
      <c r="I44" s="29">
        <f t="shared" si="2"/>
        <v>0.33697083531345706</v>
      </c>
      <c r="J44" s="12">
        <f t="shared" si="3"/>
        <v>-6.6578805264411605</v>
      </c>
      <c r="K44" s="15"/>
      <c r="L44" s="15"/>
      <c r="M44" s="15"/>
      <c r="N44" s="51"/>
      <c r="O44" s="15"/>
      <c r="P44" s="51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9.5" customHeight="1" x14ac:dyDescent="0.2">
      <c r="A45" s="16">
        <v>40</v>
      </c>
      <c r="B45" s="25" t="s">
        <v>31</v>
      </c>
      <c r="C45" s="26">
        <v>93.089799999999997</v>
      </c>
      <c r="D45" s="26">
        <v>79.272729999999996</v>
      </c>
      <c r="E45" s="27">
        <f t="shared" si="0"/>
        <v>-14.842732501305193</v>
      </c>
      <c r="F45" s="26">
        <v>806.52324999999996</v>
      </c>
      <c r="G45" s="30">
        <f t="shared" si="1"/>
        <v>0.35734057290967952</v>
      </c>
      <c r="H45" s="26">
        <v>779.22881000000007</v>
      </c>
      <c r="I45" s="30">
        <f t="shared" si="2"/>
        <v>0.29840123281691133</v>
      </c>
      <c r="J45" s="27">
        <f t="shared" si="3"/>
        <v>-3.3842099406309609</v>
      </c>
      <c r="K45" s="15"/>
      <c r="L45" s="15"/>
      <c r="M45" s="15"/>
      <c r="N45" s="51"/>
      <c r="O45" s="15"/>
      <c r="P45" s="51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9.5" customHeight="1" x14ac:dyDescent="0.2">
      <c r="A46" s="16">
        <v>41</v>
      </c>
      <c r="B46" s="10" t="s">
        <v>26</v>
      </c>
      <c r="C46" s="11">
        <v>51.172530000000002</v>
      </c>
      <c r="D46" s="11">
        <v>81.023139999999998</v>
      </c>
      <c r="E46" s="12">
        <f t="shared" si="0"/>
        <v>58.333269822695875</v>
      </c>
      <c r="F46" s="11">
        <v>785.82040000000006</v>
      </c>
      <c r="G46" s="29">
        <f t="shared" si="1"/>
        <v>0.3481679070505575</v>
      </c>
      <c r="H46" s="11">
        <v>728.64890000000003</v>
      </c>
      <c r="I46" s="29">
        <f t="shared" si="2"/>
        <v>0.27903194448198898</v>
      </c>
      <c r="J46" s="12">
        <f t="shared" si="3"/>
        <v>-7.275390152762645</v>
      </c>
      <c r="K46" s="15"/>
      <c r="L46" s="15"/>
      <c r="M46" s="15"/>
      <c r="N46" s="51"/>
      <c r="O46" s="15"/>
      <c r="P46" s="51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9.5" customHeight="1" x14ac:dyDescent="0.2">
      <c r="A47" s="16">
        <v>42</v>
      </c>
      <c r="B47" s="25" t="s">
        <v>40</v>
      </c>
      <c r="C47" s="26">
        <v>38.64293</v>
      </c>
      <c r="D47" s="26">
        <v>195.92910999999998</v>
      </c>
      <c r="E47" s="27">
        <f t="shared" si="0"/>
        <v>407.02446734758462</v>
      </c>
      <c r="F47" s="26">
        <v>880.46546000000001</v>
      </c>
      <c r="G47" s="30">
        <f t="shared" si="1"/>
        <v>0.39010162683293326</v>
      </c>
      <c r="H47" s="26">
        <v>719.06136000000004</v>
      </c>
      <c r="I47" s="30">
        <f t="shared" si="2"/>
        <v>0.27536045066789161</v>
      </c>
      <c r="J47" s="27">
        <f t="shared" si="3"/>
        <v>-18.331678791806322</v>
      </c>
      <c r="K47" s="15"/>
      <c r="L47" s="15"/>
      <c r="M47" s="15"/>
      <c r="N47" s="51"/>
      <c r="O47" s="15"/>
      <c r="P47" s="5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9.5" customHeight="1" x14ac:dyDescent="0.2">
      <c r="A48" s="16">
        <v>43</v>
      </c>
      <c r="B48" s="10" t="s">
        <v>71</v>
      </c>
      <c r="C48" s="11">
        <v>119.15975999999999</v>
      </c>
      <c r="D48" s="11">
        <v>46.562110000000004</v>
      </c>
      <c r="E48" s="12">
        <f t="shared" si="0"/>
        <v>-60.924635967712582</v>
      </c>
      <c r="F48" s="11">
        <v>1030.8128000000002</v>
      </c>
      <c r="G48" s="29">
        <f t="shared" si="1"/>
        <v>0.45671496328795352</v>
      </c>
      <c r="H48" s="11">
        <v>700.15156000000002</v>
      </c>
      <c r="I48" s="29">
        <f t="shared" si="2"/>
        <v>0.26811905050415635</v>
      </c>
      <c r="J48" s="12">
        <f t="shared" si="3"/>
        <v>-32.077719640268349</v>
      </c>
      <c r="K48" s="15"/>
      <c r="L48" s="15"/>
      <c r="M48" s="15"/>
      <c r="N48" s="51"/>
      <c r="O48" s="15"/>
      <c r="P48" s="5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9.5" customHeight="1" x14ac:dyDescent="0.2">
      <c r="A49" s="16">
        <v>44</v>
      </c>
      <c r="B49" s="25" t="s">
        <v>72</v>
      </c>
      <c r="C49" s="26">
        <v>2.52</v>
      </c>
      <c r="D49" s="26">
        <v>0.79689999999999994</v>
      </c>
      <c r="E49" s="27">
        <f t="shared" si="0"/>
        <v>-68.376984126984127</v>
      </c>
      <c r="F49" s="26">
        <v>174.25529</v>
      </c>
      <c r="G49" s="53">
        <f t="shared" si="1"/>
        <v>7.7206063385205997E-2</v>
      </c>
      <c r="H49" s="26">
        <v>679.37846999999999</v>
      </c>
      <c r="I49" s="53">
        <f t="shared" si="2"/>
        <v>0.26016411405177253</v>
      </c>
      <c r="J49" s="27">
        <f t="shared" si="3"/>
        <v>289.87537767146125</v>
      </c>
      <c r="K49" s="15"/>
      <c r="L49" s="15"/>
      <c r="M49" s="15"/>
      <c r="N49" s="51"/>
      <c r="O49" s="15"/>
      <c r="P49" s="51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9.5" customHeight="1" x14ac:dyDescent="0.2">
      <c r="A50" s="16">
        <v>45</v>
      </c>
      <c r="B50" s="10" t="s">
        <v>56</v>
      </c>
      <c r="C50" s="11">
        <v>6.2942299999999998</v>
      </c>
      <c r="D50" s="11">
        <v>10.200719999999999</v>
      </c>
      <c r="E50" s="12">
        <f t="shared" si="0"/>
        <v>62.064621089473995</v>
      </c>
      <c r="F50" s="11">
        <v>382.49901</v>
      </c>
      <c r="G50" s="29">
        <f t="shared" si="1"/>
        <v>0.16947114093832413</v>
      </c>
      <c r="H50" s="11">
        <v>662.31346999999994</v>
      </c>
      <c r="I50" s="29">
        <f t="shared" si="2"/>
        <v>0.25362916953654008</v>
      </c>
      <c r="J50" s="12">
        <f t="shared" si="3"/>
        <v>73.15429653007466</v>
      </c>
      <c r="K50" s="15"/>
      <c r="L50" s="15"/>
      <c r="M50" s="15"/>
      <c r="N50" s="51"/>
      <c r="O50" s="15"/>
      <c r="P50" s="51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9.5" customHeight="1" x14ac:dyDescent="0.2">
      <c r="A51" s="16">
        <v>46</v>
      </c>
      <c r="B51" s="17" t="s">
        <v>73</v>
      </c>
      <c r="C51" s="26">
        <v>0</v>
      </c>
      <c r="D51" s="26">
        <v>29.094240000000003</v>
      </c>
      <c r="E51" s="55" t="s">
        <v>74</v>
      </c>
      <c r="F51" s="26">
        <v>955.78459999999995</v>
      </c>
      <c r="G51" s="30">
        <f t="shared" si="1"/>
        <v>0.42347274742823454</v>
      </c>
      <c r="H51" s="26">
        <v>604.23887000000002</v>
      </c>
      <c r="I51" s="30">
        <f t="shared" si="2"/>
        <v>0.23138983237015764</v>
      </c>
      <c r="J51" s="27">
        <f t="shared" si="3"/>
        <v>-36.78085313364538</v>
      </c>
      <c r="K51" s="15"/>
      <c r="L51" s="15"/>
      <c r="M51" s="15"/>
      <c r="N51" s="51"/>
      <c r="O51" s="15"/>
      <c r="P51" s="51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9.5" customHeight="1" x14ac:dyDescent="0.2">
      <c r="A52" s="16">
        <v>47</v>
      </c>
      <c r="B52" s="10" t="s">
        <v>17</v>
      </c>
      <c r="C52" s="11">
        <v>40.703989999999997</v>
      </c>
      <c r="D52" s="11">
        <v>36.138260000000002</v>
      </c>
      <c r="E52" s="12">
        <f t="shared" ref="E52:E59" si="6">(D52-C52)/C52*100</f>
        <v>-11.216910184972027</v>
      </c>
      <c r="F52" s="11">
        <v>456.78978999999998</v>
      </c>
      <c r="G52" s="29">
        <f t="shared" si="1"/>
        <v>0.20238663331514894</v>
      </c>
      <c r="H52" s="11">
        <v>591.54234999999994</v>
      </c>
      <c r="I52" s="29">
        <f t="shared" si="2"/>
        <v>0.22652777237973634</v>
      </c>
      <c r="J52" s="12">
        <f t="shared" si="3"/>
        <v>29.499906291688344</v>
      </c>
      <c r="K52" s="15">
        <v>1000</v>
      </c>
      <c r="L52" s="15"/>
      <c r="M52" s="15"/>
      <c r="N52" s="51"/>
      <c r="O52" s="15"/>
      <c r="P52" s="51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9.5" customHeight="1" x14ac:dyDescent="0.2">
      <c r="A53" s="16">
        <v>48</v>
      </c>
      <c r="B53" s="25" t="s">
        <v>75</v>
      </c>
      <c r="C53" s="26">
        <v>27.337250000000001</v>
      </c>
      <c r="D53" s="26">
        <v>19.579699999999999</v>
      </c>
      <c r="E53" s="27">
        <f t="shared" si="6"/>
        <v>-28.377214240642353</v>
      </c>
      <c r="F53" s="26">
        <v>499.19846000000001</v>
      </c>
      <c r="G53" s="30">
        <f t="shared" si="1"/>
        <v>0.2211763438834897</v>
      </c>
      <c r="H53" s="26">
        <v>566.03621999999996</v>
      </c>
      <c r="I53" s="30">
        <f t="shared" si="2"/>
        <v>0.21676034522777005</v>
      </c>
      <c r="J53" s="27">
        <f t="shared" si="3"/>
        <v>13.389015663229397</v>
      </c>
      <c r="K53" s="15"/>
      <c r="L53" s="15"/>
      <c r="M53" s="15"/>
      <c r="N53" s="51"/>
      <c r="O53" s="15"/>
      <c r="P53" s="51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9.5" customHeight="1" x14ac:dyDescent="0.2">
      <c r="A54" s="16">
        <v>49</v>
      </c>
      <c r="B54" s="10" t="s">
        <v>76</v>
      </c>
      <c r="C54" s="11">
        <v>53.82141</v>
      </c>
      <c r="D54" s="11">
        <v>66.92307000000001</v>
      </c>
      <c r="E54" s="12">
        <f t="shared" si="6"/>
        <v>24.342840516441338</v>
      </c>
      <c r="F54" s="11">
        <v>348.72784000000001</v>
      </c>
      <c r="G54" s="29">
        <f t="shared" si="1"/>
        <v>0.15450838662760816</v>
      </c>
      <c r="H54" s="11">
        <v>517.99559999999997</v>
      </c>
      <c r="I54" s="29">
        <f t="shared" si="2"/>
        <v>0.19836346352971171</v>
      </c>
      <c r="J54" s="12">
        <f t="shared" si="3"/>
        <v>48.538642627442634</v>
      </c>
      <c r="K54" s="15"/>
      <c r="L54" s="15"/>
      <c r="M54" s="15"/>
      <c r="N54" s="51"/>
      <c r="O54" s="15"/>
      <c r="P54" s="51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9.5" customHeight="1" x14ac:dyDescent="0.2">
      <c r="A55" s="21">
        <v>50</v>
      </c>
      <c r="B55" s="25" t="s">
        <v>34</v>
      </c>
      <c r="C55" s="26">
        <v>83.190660000000008</v>
      </c>
      <c r="D55" s="26">
        <v>39.771279999999997</v>
      </c>
      <c r="E55" s="27">
        <f t="shared" si="6"/>
        <v>-52.192613930458066</v>
      </c>
      <c r="F55" s="26">
        <v>946.98719999999992</v>
      </c>
      <c r="G55" s="30">
        <f t="shared" si="1"/>
        <v>0.41957494540440493</v>
      </c>
      <c r="H55" s="26">
        <v>461.84014000000002</v>
      </c>
      <c r="I55" s="30">
        <f t="shared" si="2"/>
        <v>0.17685905009124975</v>
      </c>
      <c r="J55" s="27">
        <f t="shared" si="3"/>
        <v>-51.230582630895107</v>
      </c>
      <c r="K55" s="15"/>
      <c r="L55" s="15"/>
      <c r="M55" s="15"/>
      <c r="N55" s="51"/>
      <c r="O55" s="15"/>
      <c r="P55" s="51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0" customHeight="1" x14ac:dyDescent="0.2">
      <c r="A56" s="59" t="s">
        <v>57</v>
      </c>
      <c r="B56" s="60"/>
      <c r="C56" s="22">
        <f t="shared" ref="C56:D56" si="7">SUM(C4:C55)-C14-C25</f>
        <v>17167.229789999998</v>
      </c>
      <c r="D56" s="22">
        <f t="shared" si="7"/>
        <v>21626.054239999983</v>
      </c>
      <c r="E56" s="23">
        <f t="shared" si="6"/>
        <v>25.972882663906987</v>
      </c>
      <c r="F56" s="22">
        <f>SUM(F4:F55)-F14-F25</f>
        <v>215349.83916999979</v>
      </c>
      <c r="G56" s="24">
        <f t="shared" si="1"/>
        <v>95.413535697842647</v>
      </c>
      <c r="H56" s="22">
        <f>SUM(H4:H55)-H14-H25</f>
        <v>252233.06800000023</v>
      </c>
      <c r="I56" s="24">
        <f t="shared" si="2"/>
        <v>96.591216190263665</v>
      </c>
      <c r="J56" s="23">
        <f t="shared" si="3"/>
        <v>17.127121604620456</v>
      </c>
      <c r="K56" s="15"/>
      <c r="L56" s="15"/>
      <c r="M56" s="15"/>
      <c r="N56" s="51"/>
      <c r="O56" s="15"/>
      <c r="P56" s="51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30" customHeight="1" x14ac:dyDescent="0.2">
      <c r="A57" s="59" t="s">
        <v>58</v>
      </c>
      <c r="B57" s="60"/>
      <c r="C57" s="31">
        <f t="shared" ref="C57:D57" si="8">C59-C56</f>
        <v>1061.5866600000008</v>
      </c>
      <c r="D57" s="31">
        <f t="shared" si="8"/>
        <v>968.54331000001912</v>
      </c>
      <c r="E57" s="32">
        <f t="shared" si="6"/>
        <v>-8.7645553119499127</v>
      </c>
      <c r="F57" s="31">
        <f>F59-F56</f>
        <v>10351.721510000207</v>
      </c>
      <c r="G57" s="33">
        <f t="shared" si="1"/>
        <v>4.5864643021573483</v>
      </c>
      <c r="H57" s="31">
        <f>H59-H56</f>
        <v>8901.5133299997833</v>
      </c>
      <c r="I57" s="33">
        <f t="shared" si="2"/>
        <v>3.4087838097363274</v>
      </c>
      <c r="J57" s="32">
        <f t="shared" si="3"/>
        <v>-14.009343070130512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2">
      <c r="A58" s="59" t="s">
        <v>59</v>
      </c>
      <c r="B58" s="60"/>
      <c r="C58" s="34">
        <v>6638.4923399999998</v>
      </c>
      <c r="D58" s="34">
        <v>7679.3072999999995</v>
      </c>
      <c r="E58" s="32">
        <f t="shared" si="6"/>
        <v>15.678484009518337</v>
      </c>
      <c r="F58" s="34">
        <v>99711.842019999996</v>
      </c>
      <c r="G58" s="33">
        <f t="shared" si="1"/>
        <v>44.17862318700206</v>
      </c>
      <c r="H58" s="34">
        <v>103180.66964000001</v>
      </c>
      <c r="I58" s="33">
        <f t="shared" si="2"/>
        <v>39.512449524871208</v>
      </c>
      <c r="J58" s="32">
        <f t="shared" si="3"/>
        <v>3.4788522102562709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x14ac:dyDescent="0.2">
      <c r="A59" s="57" t="s">
        <v>77</v>
      </c>
      <c r="B59" s="58"/>
      <c r="C59" s="35">
        <v>18228.816449999998</v>
      </c>
      <c r="D59" s="35">
        <v>22594.597550000002</v>
      </c>
      <c r="E59" s="36">
        <f t="shared" si="6"/>
        <v>23.949887871080101</v>
      </c>
      <c r="F59" s="35">
        <v>225701.56068</v>
      </c>
      <c r="G59" s="37">
        <f t="shared" si="1"/>
        <v>100</v>
      </c>
      <c r="H59" s="35">
        <v>261134.58133000002</v>
      </c>
      <c r="I59" s="37">
        <f t="shared" si="2"/>
        <v>100</v>
      </c>
      <c r="J59" s="36">
        <f t="shared" si="3"/>
        <v>15.699058767359173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2">
      <c r="A61" s="1"/>
      <c r="B61" s="15"/>
      <c r="C61" s="44"/>
      <c r="D61" s="44"/>
      <c r="E61" s="43"/>
      <c r="F61" s="44"/>
      <c r="G61" s="1"/>
      <c r="H61" s="1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44"/>
      <c r="D62" s="44"/>
      <c r="E62" s="1"/>
      <c r="F62" s="44"/>
      <c r="G62" s="1"/>
      <c r="H62" s="44"/>
      <c r="I62" s="43"/>
      <c r="J62" s="42"/>
      <c r="K62" s="1"/>
      <c r="L62" s="1"/>
      <c r="M62" s="4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44"/>
      <c r="D64" s="44"/>
      <c r="E64" s="43"/>
      <c r="F64" s="44"/>
      <c r="G64" s="1"/>
      <c r="H64" s="44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44"/>
      <c r="D65" s="44"/>
      <c r="E65" s="42"/>
      <c r="F65" s="44"/>
      <c r="G65" s="1"/>
      <c r="H65" s="44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44"/>
      <c r="D66" s="44"/>
      <c r="E66" s="42"/>
      <c r="F66" s="44"/>
      <c r="G66" s="1"/>
      <c r="H66" s="1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43"/>
      <c r="D67" s="43"/>
      <c r="E67" s="42"/>
      <c r="F67" s="43"/>
      <c r="G67" s="1"/>
      <c r="H67" s="1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43"/>
      <c r="D68" s="43"/>
      <c r="E68" s="1"/>
      <c r="F68" s="43"/>
      <c r="G68" s="43"/>
      <c r="H68" s="43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43"/>
      <c r="D69" s="43"/>
      <c r="E69" s="42"/>
      <c r="F69" s="43"/>
      <c r="G69" s="1"/>
      <c r="H69" s="43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44"/>
      <c r="D70" s="44"/>
      <c r="E70" s="42"/>
      <c r="F70" s="44"/>
      <c r="G70" s="1"/>
      <c r="H70" s="44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44"/>
      <c r="D71" s="44"/>
      <c r="E71" s="42"/>
      <c r="F71" s="44"/>
      <c r="G71" s="1"/>
      <c r="H71" s="44"/>
      <c r="I71" s="1"/>
      <c r="J71" s="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44"/>
      <c r="D72" s="44"/>
      <c r="E72" s="42"/>
      <c r="F72" s="44"/>
      <c r="G72" s="1"/>
      <c r="H72" s="44"/>
      <c r="I72" s="1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54"/>
      <c r="D73" s="54"/>
      <c r="E73" s="42"/>
      <c r="F73" s="54"/>
      <c r="G73" s="1"/>
      <c r="H73" s="54"/>
      <c r="I73" s="1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58:B58"/>
    <mergeCell ref="A59:B59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hali</vt:lpstr>
      <vt:lpstr>el_halisi</vt:lpstr>
      <vt:lpstr>makina_halisi</vt:lpstr>
      <vt:lpstr>tufte_halı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Gulel</dc:creator>
  <cp:lastModifiedBy>Burcu Demiroz</cp:lastModifiedBy>
  <dcterms:created xsi:type="dcterms:W3CDTF">2018-01-25T13:27:04Z</dcterms:created>
  <dcterms:modified xsi:type="dcterms:W3CDTF">2018-01-30T17:29:47Z</dcterms:modified>
</cp:coreProperties>
</file>