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7- TEMMUZ\"/>
    </mc:Choice>
  </mc:AlternateContent>
  <xr:revisionPtr revIDLastSave="0" documentId="13_ncr:1_{143D4CF3-F50E-4E24-8A71-0D21792513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F56" i="1" s="1"/>
  <c r="D14" i="1"/>
  <c r="D25" i="1" s="1"/>
  <c r="C14" i="1"/>
  <c r="C25" i="1" s="1"/>
  <c r="C56" i="1" s="1"/>
  <c r="C57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F14" i="5" l="1"/>
  <c r="G9" i="4"/>
  <c r="J16" i="5"/>
  <c r="J22" i="4"/>
  <c r="J14" i="4"/>
  <c r="J8" i="4"/>
  <c r="I8" i="5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C15" i="5" s="1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C25" i="4" s="1"/>
  <c r="E5" i="5"/>
  <c r="E9" i="5"/>
  <c r="E11" i="5"/>
  <c r="E13" i="5"/>
  <c r="E14" i="1"/>
  <c r="E4" i="5"/>
  <c r="E6" i="5"/>
  <c r="E8" i="5"/>
  <c r="D14" i="5"/>
  <c r="D15" i="5" s="1"/>
  <c r="J11" i="4"/>
  <c r="G22" i="4"/>
  <c r="J6" i="5"/>
  <c r="G14" i="5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57" i="1" s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<sst xmlns="http://schemas.openxmlformats.org/spreadsheetml/2006/main" count="89" uniqueCount="70">
  <si>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</si>
  <si>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</si>
  <si>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</si>
  <si>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</si>
  <si>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</si>
  <si>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</si>
  <si>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</si>
  <si>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</si>
  <si>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</si>
  <si>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</si>
  <si>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</si>
  <si>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</si>
  <si>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</si>
  <si>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</si>
  <si>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</si>
  <si>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İTALYA</t>
  </si>
  <si>
    <t>IRAK</t>
  </si>
  <si>
    <t>İSPANYA</t>
  </si>
  <si>
    <t>FRANSA</t>
  </si>
  <si>
    <t>HOLLANDA</t>
  </si>
  <si>
    <t>BULGARİSTAN</t>
  </si>
  <si>
    <t>İSRAİL</t>
  </si>
  <si>
    <t>CEZAYİR</t>
  </si>
  <si>
    <t>KAZAKİSTAN</t>
  </si>
  <si>
    <t>YUNANİSTAN</t>
  </si>
  <si>
    <t>SIRBİSTAN</t>
  </si>
  <si>
    <t>İSVİÇRE</t>
  </si>
  <si>
    <t>ARNAVUTLUK</t>
  </si>
  <si>
    <t>SLOVAKYA</t>
  </si>
  <si>
    <t>GÜRCİSTAN</t>
  </si>
  <si>
    <t>AVUSTRALYA</t>
  </si>
  <si>
    <t>BELÇİKA</t>
  </si>
  <si>
    <t>LİTVANYA</t>
  </si>
  <si>
    <t>KIRGIZİSTAN</t>
  </si>
  <si>
    <t>LİBYA</t>
  </si>
  <si>
    <t>KKTC</t>
  </si>
  <si>
    <t>ÇEKYA</t>
  </si>
  <si>
    <t>KUZEY MAKEDONYA CUMHURİYETİ</t>
  </si>
  <si>
    <t>BOSNA-HERSEK</t>
  </si>
  <si>
    <t>RUSYA FEDERASYONU</t>
  </si>
  <si>
    <t>ALMANYA</t>
  </si>
  <si>
    <t>ROMANYA</t>
  </si>
  <si>
    <t>SUUDİ ARABİSTAN</t>
  </si>
  <si>
    <t>POLONYA</t>
  </si>
  <si>
    <t>HINDISTAN</t>
  </si>
  <si>
    <t>SUDAN</t>
  </si>
  <si>
    <t>BEYAZ RUSYA</t>
  </si>
  <si>
    <t>UKRAYNA</t>
  </si>
  <si>
    <t>AZERBAYCAN-NAHÇİVAN</t>
  </si>
  <si>
    <t>FAS</t>
  </si>
  <si>
    <t>NİJERYA</t>
  </si>
  <si>
    <t>YEMEN</t>
  </si>
  <si>
    <t>PORTEKİZ</t>
  </si>
  <si>
    <t>AVUSTURYA</t>
  </si>
  <si>
    <t>MISIR</t>
  </si>
  <si>
    <t>HONG KONG</t>
  </si>
  <si>
    <t>ÇİN HALK CUMHURİYETİ</t>
  </si>
  <si>
    <t>BİRLEŞİK ARAP EMİRLİKLERİ</t>
  </si>
  <si>
    <t>İNGİLTERE</t>
  </si>
  <si>
    <t>ÜRDÜN</t>
  </si>
  <si>
    <t>İSVEÇ</t>
  </si>
  <si>
    <t>GÜNEY KORE CUMHURİYE</t>
  </si>
  <si>
    <t>ABD</t>
  </si>
  <si>
    <t>GANA</t>
  </si>
  <si>
    <t>2020 TEMMUZ</t>
  </si>
  <si>
    <t>2019 
TEMMUZ</t>
  </si>
  <si>
    <t>2020 
TEMMUZ</t>
  </si>
  <si>
    <t>2019
OCAK - TEMMUZ</t>
  </si>
  <si>
    <t>2020 
OCAK - TEMMUZ</t>
  </si>
  <si>
    <t>LÜBNAN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</si>
</sst>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118281</xdr:colOff>
      <xdr:row>0</xdr:row>
      <xdr:rowOff>68108</xdr:rowOff>
    </xdr:from>
    <xdr:to>
      <xdr:col>1</xdr:col>
      <xdr:colOff>1966131</xdr:colOff>
      <xdr:row>1</xdr:row>
      <xdr:rowOff>426248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281" y="68108"/>
          <a:ext cx="2461683" cy="89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zoomScale="85" zoomScaleNormal="85" workbookViewId="0">
      <selection activeCell="G60" sqref="G60"/>
    </sheetView>
  </sheetViews>
  <sheetFormatPr defaultColWidth="9.140625" defaultRowHeight="14.2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1.7109375" style="24" customWidth="1"/>
    <col min="7" max="7" width="13.85546875" style="36" bestFit="1" customWidth="1"/>
    <col min="8" max="8" width="21.7109375" style="24" customWidth="1"/>
    <col min="9" max="9" width="11.7109375" style="24" customWidth="1"/>
    <col min="10" max="10" width="11.5703125" style="38" customWidth="1"/>
    <col min="11" max="11" width="10.7109375" style="24" customWidth="1"/>
    <col min="12" max="12" width="14" style="84" customWidth="1"/>
    <col min="13" max="16" width="15.42578125" style="85" customWidth="1"/>
    <col min="17" max="16384" width="9.140625" style="24"/>
  </cols>
  <sheetData>
    <row r="1" spans="1:16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5" customHeight="1" x14ac:dyDescent="0.2">
      <c r="A2" s="78"/>
      <c r="B2" s="103" t="s">
        <v>64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" customHeight="1" x14ac:dyDescent="0.2">
      <c r="A3" s="109" t="s">
        <v>8</v>
      </c>
      <c r="B3" s="110"/>
      <c r="C3" s="42" t="s">
        <v>65</v>
      </c>
      <c r="D3" s="42" t="s">
        <v>66</v>
      </c>
      <c r="E3" s="9" t="s">
        <v>0</v>
      </c>
      <c r="F3" s="42" t="s">
        <v>67</v>
      </c>
      <c r="G3" s="9" t="s">
        <v>13</v>
      </c>
      <c r="H3" s="42" t="s">
        <v>68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00000000000001" customHeight="1" x14ac:dyDescent="0.2">
      <c r="A4" s="47">
        <v>1</v>
      </c>
      <c r="B4" s="48" t="s">
        <v>40</v>
      </c>
      <c r="C4" s="49">
        <v>11882.216380000002</v>
      </c>
      <c r="D4" s="49">
        <v>13367.025089999999</v>
      </c>
      <c r="E4" s="50">
        <f t="shared" ref="E4:E56" si="0">(D4-C4)/C4*100</f>
        <v>12.4960585004933</v>
      </c>
      <c r="F4" s="49">
        <v>77128.004650000003</v>
      </c>
      <c r="G4" s="50">
        <f>(F4*100)/$F$59</f>
        <v>7.7381708185359983</v>
      </c>
      <c r="H4" s="49">
        <v>66292.643209999995</v>
      </c>
      <c r="I4" s="51">
        <f>(H4*100)/$H$59</f>
        <v>8.7399062851341434</v>
      </c>
      <c r="J4" s="52">
        <f t="shared" ref="J4:J32" si="1">(H4-F4)/F4*100</f>
        <v>-14.048543702342503</v>
      </c>
      <c r="K4" s="27"/>
      <c r="L4" s="86"/>
      <c r="M4" s="87"/>
      <c r="N4" s="87"/>
      <c r="O4" s="87"/>
      <c r="P4" s="87"/>
    </row>
    <row r="5" spans="1:16" s="28" customFormat="1" ht="20.100000000000001" customHeight="1" x14ac:dyDescent="0.2">
      <c r="A5" s="21">
        <v>2</v>
      </c>
      <c r="B5" s="11" t="s">
        <v>39</v>
      </c>
      <c r="C5" s="12">
        <v>21963.047070000001</v>
      </c>
      <c r="D5" s="12">
        <v>8696.1534200000006</v>
      </c>
      <c r="E5" s="13">
        <f>(D5-C5)/C5*100</f>
        <v>-60.405523913490391</v>
      </c>
      <c r="F5" s="12">
        <v>105692.99712999999</v>
      </c>
      <c r="G5" s="13">
        <f>(F5*100)/$F$59</f>
        <v>10.604066186158947</v>
      </c>
      <c r="H5" s="12">
        <v>62848.861819999998</v>
      </c>
      <c r="I5" s="14">
        <f t="shared" ref="I5:I14" si="2">(H5*100)/$H$59</f>
        <v>8.2858841620496211</v>
      </c>
      <c r="J5" s="15">
        <f t="shared" si="1"/>
        <v>-40.536399263333102</v>
      </c>
      <c r="K5" s="27"/>
      <c r="L5" s="86"/>
      <c r="M5" s="87"/>
      <c r="N5" s="87"/>
      <c r="O5" s="87"/>
      <c r="P5" s="87"/>
    </row>
    <row r="6" spans="1:16" s="28" customFormat="1" ht="20.100000000000001" customHeight="1" x14ac:dyDescent="0.2">
      <c r="A6" s="53">
        <v>3</v>
      </c>
      <c r="B6" s="48" t="s">
        <v>15</v>
      </c>
      <c r="C6" s="49">
        <v>12021.29494</v>
      </c>
      <c r="D6" s="49">
        <v>6389.5064699999994</v>
      </c>
      <c r="E6" s="50">
        <f t="shared" si="0"/>
        <v>-46.848434366755505</v>
      </c>
      <c r="F6" s="49">
        <v>74146.063200000004</v>
      </c>
      <c r="G6" s="50">
        <f t="shared" ref="G6:G39" si="3">(F6*100)/$F$59</f>
        <v>7.4389957988309749</v>
      </c>
      <c r="H6" s="49">
        <v>46841.83842</v>
      </c>
      <c r="I6" s="51">
        <f t="shared" si="2"/>
        <v>6.1755461570197365</v>
      </c>
      <c r="J6" s="52">
        <f t="shared" si="1"/>
        <v>-36.824915041477212</v>
      </c>
      <c r="K6" s="27"/>
      <c r="L6" s="86"/>
      <c r="M6" s="87"/>
      <c r="N6" s="87"/>
      <c r="O6" s="87"/>
      <c r="P6" s="87"/>
    </row>
    <row r="7" spans="1:16" s="28" customFormat="1" ht="20.100000000000001" customHeight="1" x14ac:dyDescent="0.2">
      <c r="A7" s="21">
        <v>4</v>
      </c>
      <c r="B7" s="11" t="s">
        <v>16</v>
      </c>
      <c r="C7" s="12">
        <v>8437.5947100000012</v>
      </c>
      <c r="D7" s="12">
        <v>6913.57924</v>
      </c>
      <c r="E7" s="13">
        <f t="shared" si="0"/>
        <v>-18.062202824150592</v>
      </c>
      <c r="F7" s="12">
        <v>53449.287320000003</v>
      </c>
      <c r="G7" s="13">
        <f t="shared" si="3"/>
        <v>5.362510248878456</v>
      </c>
      <c r="H7" s="12">
        <v>42729.876960000001</v>
      </c>
      <c r="I7" s="14">
        <f t="shared" si="2"/>
        <v>5.6334323406398488</v>
      </c>
      <c r="J7" s="15">
        <f t="shared" si="1"/>
        <v>-20.055291468758167</v>
      </c>
      <c r="K7" s="30"/>
      <c r="L7" s="86"/>
      <c r="M7" s="87"/>
      <c r="N7" s="87"/>
      <c r="O7" s="87"/>
      <c r="P7" s="87"/>
    </row>
    <row r="8" spans="1:16" s="28" customFormat="1" ht="20.100000000000001" customHeight="1" x14ac:dyDescent="0.2">
      <c r="A8" s="53">
        <v>5</v>
      </c>
      <c r="B8" s="48" t="s">
        <v>17</v>
      </c>
      <c r="C8" s="49">
        <v>4969.2082099999998</v>
      </c>
      <c r="D8" s="49">
        <v>7815.47433</v>
      </c>
      <c r="E8" s="50">
        <f>(D8-C8)/C8*100</f>
        <v>57.278061206455263</v>
      </c>
      <c r="F8" s="49">
        <v>37291.863409999998</v>
      </c>
      <c r="G8" s="50">
        <f>(F8*100)/$F$59</f>
        <v>3.7414530625756615</v>
      </c>
      <c r="H8" s="49">
        <v>35341.19526</v>
      </c>
      <c r="I8" s="51">
        <f t="shared" si="2"/>
        <v>4.6593214513798991</v>
      </c>
      <c r="J8" s="52">
        <f t="shared" si="1"/>
        <v>-5.2308143697558336</v>
      </c>
      <c r="L8" s="86"/>
      <c r="M8" s="87"/>
      <c r="N8" s="87"/>
      <c r="O8" s="87"/>
      <c r="P8" s="87"/>
    </row>
    <row r="9" spans="1:16" s="28" customFormat="1" ht="20.100000000000001" customHeight="1" x14ac:dyDescent="0.2">
      <c r="A9" s="21">
        <v>6</v>
      </c>
      <c r="B9" s="11" t="s">
        <v>18</v>
      </c>
      <c r="C9" s="12">
        <v>8287.0209900000009</v>
      </c>
      <c r="D9" s="12">
        <v>7823.50378</v>
      </c>
      <c r="E9" s="13">
        <f t="shared" si="0"/>
        <v>-5.5932911303027941</v>
      </c>
      <c r="F9" s="12">
        <v>39667.259760000001</v>
      </c>
      <c r="G9" s="13">
        <f t="shared" si="3"/>
        <v>3.9797740563760233</v>
      </c>
      <c r="H9" s="12">
        <v>27941.616979999999</v>
      </c>
      <c r="I9" s="14">
        <f>(H9*100)/$H$59</f>
        <v>3.6837739760461861</v>
      </c>
      <c r="J9" s="15">
        <f>(H9-F9)/F9*100</f>
        <v>-29.560002004030544</v>
      </c>
      <c r="L9" s="86"/>
      <c r="M9" s="87"/>
      <c r="N9" s="87"/>
      <c r="O9" s="87"/>
      <c r="P9" s="87"/>
    </row>
    <row r="10" spans="1:16" s="28" customFormat="1" ht="20.100000000000001" customHeight="1" x14ac:dyDescent="0.2">
      <c r="A10" s="53">
        <v>7</v>
      </c>
      <c r="B10" s="48" t="s">
        <v>41</v>
      </c>
      <c r="C10" s="49">
        <v>2826.3065299999998</v>
      </c>
      <c r="D10" s="49">
        <v>2764.39671</v>
      </c>
      <c r="E10" s="50">
        <f t="shared" si="0"/>
        <v>-2.1904849789948244</v>
      </c>
      <c r="F10" s="49">
        <v>30158.626649999998</v>
      </c>
      <c r="G10" s="50">
        <f t="shared" si="3"/>
        <v>3.0257829919129393</v>
      </c>
      <c r="H10" s="49">
        <v>24596.423309999998</v>
      </c>
      <c r="I10" s="51">
        <f t="shared" si="2"/>
        <v>3.2427494857598536</v>
      </c>
      <c r="J10" s="52">
        <f t="shared" si="1"/>
        <v>-18.443158584610153</v>
      </c>
      <c r="L10" s="86"/>
      <c r="M10" s="87"/>
      <c r="N10" s="87"/>
      <c r="O10" s="87"/>
      <c r="P10" s="87"/>
    </row>
    <row r="11" spans="1:16" s="28" customFormat="1" ht="20.100000000000001" customHeight="1" x14ac:dyDescent="0.2">
      <c r="A11" s="21">
        <v>8</v>
      </c>
      <c r="B11" s="11" t="s">
        <v>19</v>
      </c>
      <c r="C11" s="12">
        <v>4989.4879900000005</v>
      </c>
      <c r="D11" s="12">
        <v>4512.7948699999997</v>
      </c>
      <c r="E11" s="13">
        <f t="shared" si="0"/>
        <v>-9.5539486407301837</v>
      </c>
      <c r="F11" s="12">
        <v>22929.189910000001</v>
      </c>
      <c r="G11" s="13">
        <f t="shared" si="3"/>
        <v>2.3004612793938271</v>
      </c>
      <c r="H11" s="12">
        <v>24124.194670000001</v>
      </c>
      <c r="I11" s="14">
        <f t="shared" si="2"/>
        <v>3.1804916867204911</v>
      </c>
      <c r="J11" s="15">
        <f t="shared" si="1"/>
        <v>5.2117181840725566</v>
      </c>
      <c r="L11" s="86"/>
      <c r="M11" s="87"/>
      <c r="N11" s="87"/>
      <c r="O11" s="87"/>
      <c r="P11" s="92"/>
    </row>
    <row r="12" spans="1:16" s="28" customFormat="1" ht="20.100000000000001" customHeight="1" x14ac:dyDescent="0.2">
      <c r="A12" s="53">
        <v>9</v>
      </c>
      <c r="B12" s="48" t="s">
        <v>58</v>
      </c>
      <c r="C12" s="49">
        <v>4845.1391399999993</v>
      </c>
      <c r="D12" s="49">
        <v>4810.7075000000004</v>
      </c>
      <c r="E12" s="50">
        <f t="shared" si="0"/>
        <v>-0.71064295585944481</v>
      </c>
      <c r="F12" s="49">
        <v>31874.576539999998</v>
      </c>
      <c r="G12" s="50">
        <f t="shared" si="3"/>
        <v>3.1979424225260327</v>
      </c>
      <c r="H12" s="49">
        <v>23988.0236</v>
      </c>
      <c r="I12" s="51">
        <f>(H12*100)/$H$59</f>
        <v>3.1625391307064485</v>
      </c>
      <c r="J12" s="52">
        <f t="shared" si="1"/>
        <v>-24.742455574595684</v>
      </c>
      <c r="L12" s="86"/>
      <c r="M12" s="87"/>
      <c r="N12" s="87"/>
      <c r="O12" s="87"/>
      <c r="P12" s="87"/>
    </row>
    <row r="13" spans="1:16" s="28" customFormat="1" ht="20.100000000000001" customHeight="1" thickBot="1" x14ac:dyDescent="0.25">
      <c r="A13" s="22">
        <v>10</v>
      </c>
      <c r="B13" s="16" t="s">
        <v>62</v>
      </c>
      <c r="C13" s="17">
        <v>6422.3941500000001</v>
      </c>
      <c r="D13" s="17">
        <v>4198.4128300000002</v>
      </c>
      <c r="E13" s="18">
        <f t="shared" si="0"/>
        <v>-34.628539888041594</v>
      </c>
      <c r="F13" s="17">
        <v>24446.415489999999</v>
      </c>
      <c r="G13" s="18">
        <f t="shared" si="3"/>
        <v>2.4526829109733028</v>
      </c>
      <c r="H13" s="17">
        <v>20195.139879999999</v>
      </c>
      <c r="I13" s="19">
        <f t="shared" si="2"/>
        <v>2.6624919662239424</v>
      </c>
      <c r="J13" s="20">
        <f t="shared" si="1"/>
        <v>-17.3901798066838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86643.710109999985</v>
      </c>
      <c r="D14" s="66">
        <f>SUM(D4:D13)</f>
        <v>67291.554239999998</v>
      </c>
      <c r="E14" s="67">
        <f>(D14-C14)/C14*100</f>
        <v>-22.33532687535094</v>
      </c>
      <c r="F14" s="66">
        <f>SUM(F4:F13)</f>
        <v>496784.28405999998</v>
      </c>
      <c r="G14" s="68">
        <f t="shared" si="3"/>
        <v>49.841839776162161</v>
      </c>
      <c r="H14" s="66">
        <f>SUM(H4:H13)</f>
        <v>374899.81410999998</v>
      </c>
      <c r="I14" s="68">
        <f t="shared" si="2"/>
        <v>49.426136641680166</v>
      </c>
      <c r="J14" s="69">
        <f t="shared" si="1"/>
        <v>-24.534687159161258</v>
      </c>
      <c r="L14" s="86"/>
      <c r="M14" s="87"/>
      <c r="N14" s="87"/>
      <c r="O14" s="87"/>
      <c r="P14" s="87"/>
    </row>
    <row r="15" spans="1:16" s="28" customFormat="1" ht="20.100000000000001" customHeight="1" x14ac:dyDescent="0.2">
      <c r="A15" s="53">
        <v>11</v>
      </c>
      <c r="B15" s="48" t="s">
        <v>42</v>
      </c>
      <c r="C15" s="49">
        <v>5966.3938799999996</v>
      </c>
      <c r="D15" s="49">
        <v>1860.4104299999999</v>
      </c>
      <c r="E15" s="50">
        <f t="shared" si="0"/>
        <v>-68.818511358489118</v>
      </c>
      <c r="F15" s="49">
        <v>34173.993600000002</v>
      </c>
      <c r="G15" s="50">
        <f t="shared" si="3"/>
        <v>3.4286404948290854</v>
      </c>
      <c r="H15" s="49">
        <v>18556.956590000002</v>
      </c>
      <c r="I15" s="51">
        <f t="shared" ref="I15:I39" si="4">(H15*100)/$H$59</f>
        <v>2.446516742742237</v>
      </c>
      <c r="J15" s="52">
        <f t="shared" si="1"/>
        <v>-45.698601084773422</v>
      </c>
      <c r="L15" s="86"/>
      <c r="M15" s="87"/>
      <c r="N15" s="87"/>
      <c r="O15" s="87"/>
      <c r="P15" s="87"/>
    </row>
    <row r="16" spans="1:16" s="28" customFormat="1" ht="20.100000000000001" customHeight="1" x14ac:dyDescent="0.2">
      <c r="A16" s="21">
        <v>12</v>
      </c>
      <c r="B16" s="11" t="s">
        <v>21</v>
      </c>
      <c r="C16" s="12">
        <v>3371.5713799999999</v>
      </c>
      <c r="D16" s="12">
        <v>2406.28602</v>
      </c>
      <c r="E16" s="13">
        <f t="shared" si="0"/>
        <v>-28.630132694980936</v>
      </c>
      <c r="F16" s="12">
        <v>19685.759979999999</v>
      </c>
      <c r="G16" s="13">
        <f t="shared" si="3"/>
        <v>1.9750513981167772</v>
      </c>
      <c r="H16" s="12">
        <v>16506.083920000001</v>
      </c>
      <c r="I16" s="14">
        <f t="shared" si="4"/>
        <v>2.1761332722602664</v>
      </c>
      <c r="J16" s="15">
        <f t="shared" si="1"/>
        <v>-16.152163102823717</v>
      </c>
      <c r="L16" s="86"/>
      <c r="M16" s="87"/>
      <c r="N16" s="87"/>
      <c r="O16" s="87"/>
      <c r="P16" s="87"/>
    </row>
    <row r="17" spans="1:16" s="28" customFormat="1" ht="20.100000000000001" customHeight="1" x14ac:dyDescent="0.2">
      <c r="A17" s="53">
        <v>13</v>
      </c>
      <c r="B17" s="48" t="s">
        <v>43</v>
      </c>
      <c r="C17" s="49">
        <v>2062.35034</v>
      </c>
      <c r="D17" s="49">
        <v>2726.2541299999998</v>
      </c>
      <c r="E17" s="50">
        <f t="shared" si="0"/>
        <v>32.19161056796974</v>
      </c>
      <c r="F17" s="49">
        <v>15543.42526</v>
      </c>
      <c r="G17" s="50">
        <f t="shared" si="3"/>
        <v>1.5594553536401816</v>
      </c>
      <c r="H17" s="49">
        <v>15313.720939999999</v>
      </c>
      <c r="I17" s="51">
        <f t="shared" si="4"/>
        <v>2.0189342197190743</v>
      </c>
      <c r="J17" s="52">
        <f t="shared" si="1"/>
        <v>-1.4778230419464233</v>
      </c>
      <c r="L17" s="86"/>
      <c r="M17" s="87"/>
      <c r="N17" s="87"/>
      <c r="O17" s="87"/>
      <c r="P17" s="87"/>
    </row>
    <row r="18" spans="1:16" s="28" customFormat="1" ht="20.100000000000001" customHeight="1" x14ac:dyDescent="0.2">
      <c r="A18" s="21">
        <v>14</v>
      </c>
      <c r="B18" s="11" t="s">
        <v>61</v>
      </c>
      <c r="C18" s="12">
        <v>5744.8012199999994</v>
      </c>
      <c r="D18" s="12">
        <v>4371.3615300000001</v>
      </c>
      <c r="E18" s="13">
        <f t="shared" si="0"/>
        <v>-23.907523296341303</v>
      </c>
      <c r="F18" s="12">
        <v>21599.002089999998</v>
      </c>
      <c r="G18" s="13">
        <f t="shared" si="3"/>
        <v>2.1670049476942617</v>
      </c>
      <c r="H18" s="12">
        <v>14939.397130000001</v>
      </c>
      <c r="I18" s="14">
        <f t="shared" si="4"/>
        <v>1.9695840224531305</v>
      </c>
      <c r="J18" s="15">
        <f t="shared" si="1"/>
        <v>-30.832928911485642</v>
      </c>
      <c r="L18" s="86"/>
      <c r="M18" s="87"/>
      <c r="N18" s="87"/>
      <c r="O18" s="87"/>
      <c r="P18" s="87"/>
    </row>
    <row r="19" spans="1:16" s="28" customFormat="1" ht="20.100000000000001" customHeight="1" x14ac:dyDescent="0.2">
      <c r="A19" s="53">
        <v>15</v>
      </c>
      <c r="B19" s="48" t="s">
        <v>34</v>
      </c>
      <c r="C19" s="49">
        <v>2393.7583799999998</v>
      </c>
      <c r="D19" s="49">
        <v>1413.8099</v>
      </c>
      <c r="E19" s="50">
        <f t="shared" si="0"/>
        <v>-40.937652195289651</v>
      </c>
      <c r="F19" s="49">
        <v>21311.704980000002</v>
      </c>
      <c r="G19" s="50">
        <f t="shared" si="3"/>
        <v>2.1381807336757586</v>
      </c>
      <c r="H19" s="49">
        <v>13357.267949999999</v>
      </c>
      <c r="I19" s="51">
        <f t="shared" si="4"/>
        <v>1.7609988749221552</v>
      </c>
      <c r="J19" s="52">
        <f t="shared" si="1"/>
        <v>-37.324264001706368</v>
      </c>
      <c r="L19" s="86"/>
      <c r="M19" s="87"/>
      <c r="N19" s="87"/>
      <c r="O19" s="87"/>
      <c r="P19" s="87"/>
    </row>
    <row r="20" spans="1:16" s="28" customFormat="1" ht="20.100000000000001" customHeight="1" x14ac:dyDescent="0.2">
      <c r="A20" s="21">
        <v>16</v>
      </c>
      <c r="B20" s="11" t="s">
        <v>23</v>
      </c>
      <c r="C20" s="12">
        <v>2089.6366600000001</v>
      </c>
      <c r="D20" s="12">
        <v>878.31231000000002</v>
      </c>
      <c r="E20" s="13">
        <f t="shared" si="0"/>
        <v>-57.968180458702335</v>
      </c>
      <c r="F20" s="12">
        <v>12039.489680000001</v>
      </c>
      <c r="G20" s="13">
        <f t="shared" si="3"/>
        <v>1.2079092170815198</v>
      </c>
      <c r="H20" s="12">
        <v>11956.210289999999</v>
      </c>
      <c r="I20" s="14">
        <f t="shared" si="4"/>
        <v>1.5762858803040403</v>
      </c>
      <c r="J20" s="15">
        <f t="shared" si="1"/>
        <v>-0.6917186044716267</v>
      </c>
      <c r="L20" s="86"/>
      <c r="M20" s="87"/>
      <c r="N20" s="87"/>
      <c r="O20" s="87"/>
      <c r="P20" s="87"/>
    </row>
    <row r="21" spans="1:16" s="28" customFormat="1" ht="20.100000000000001" customHeight="1" x14ac:dyDescent="0.2">
      <c r="A21" s="53">
        <v>17</v>
      </c>
      <c r="B21" s="48" t="s">
        <v>20</v>
      </c>
      <c r="C21" s="49">
        <v>2217.4871499999999</v>
      </c>
      <c r="D21" s="49">
        <v>1598.56594</v>
      </c>
      <c r="E21" s="50">
        <f t="shared" si="0"/>
        <v>-27.910926563881098</v>
      </c>
      <c r="F21" s="49">
        <v>16928.609210000002</v>
      </c>
      <c r="G21" s="50">
        <f t="shared" si="3"/>
        <v>1.6984293886724031</v>
      </c>
      <c r="H21" s="49">
        <v>11904.58957</v>
      </c>
      <c r="I21" s="51">
        <f t="shared" si="4"/>
        <v>1.5694802947469526</v>
      </c>
      <c r="J21" s="52">
        <f t="shared" si="1"/>
        <v>-29.677686912591927</v>
      </c>
      <c r="L21" s="86"/>
      <c r="M21" s="87"/>
      <c r="N21" s="87"/>
      <c r="O21" s="87"/>
      <c r="P21" s="87"/>
    </row>
    <row r="22" spans="1:16" s="28" customFormat="1" ht="20.100000000000001" customHeight="1" x14ac:dyDescent="0.2">
      <c r="A22" s="21">
        <v>18</v>
      </c>
      <c r="B22" s="11" t="s">
        <v>44</v>
      </c>
      <c r="C22" s="12">
        <v>3136.6095699999996</v>
      </c>
      <c r="D22" s="12">
        <v>1126.6333999999999</v>
      </c>
      <c r="E22" s="13">
        <f t="shared" si="0"/>
        <v>-64.081171887771802</v>
      </c>
      <c r="F22" s="12">
        <v>17292.65885</v>
      </c>
      <c r="G22" s="13">
        <f t="shared" si="3"/>
        <v>1.734954102536455</v>
      </c>
      <c r="H22" s="12">
        <v>11105.361929999999</v>
      </c>
      <c r="I22" s="14">
        <f t="shared" si="4"/>
        <v>1.4641115187281495</v>
      </c>
      <c r="J22" s="15">
        <f t="shared" si="1"/>
        <v>-35.779905066478548</v>
      </c>
      <c r="L22" s="86"/>
      <c r="M22" s="87"/>
      <c r="N22" s="87"/>
      <c r="O22" s="87"/>
      <c r="P22" s="87"/>
    </row>
    <row r="23" spans="1:16" s="28" customFormat="1" ht="20.100000000000001" customHeight="1" x14ac:dyDescent="0.2">
      <c r="A23" s="53">
        <v>19</v>
      </c>
      <c r="B23" s="48" t="s">
        <v>45</v>
      </c>
      <c r="C23" s="49">
        <v>2040.03495</v>
      </c>
      <c r="D23" s="49">
        <v>1558.1810700000001</v>
      </c>
      <c r="E23" s="50">
        <f t="shared" si="0"/>
        <v>-23.619883571112343</v>
      </c>
      <c r="F23" s="49">
        <v>9496.4791700000005</v>
      </c>
      <c r="G23" s="50">
        <f t="shared" si="3"/>
        <v>0.95277167256691064</v>
      </c>
      <c r="H23" s="49">
        <v>9773.5975399999988</v>
      </c>
      <c r="I23" s="51">
        <f t="shared" si="4"/>
        <v>1.2885340277898627</v>
      </c>
      <c r="J23" s="52">
        <f t="shared" si="1"/>
        <v>2.9181169677645733</v>
      </c>
      <c r="L23" s="86"/>
      <c r="M23" s="87"/>
      <c r="N23" s="87"/>
      <c r="O23" s="87"/>
      <c r="P23" s="87"/>
    </row>
    <row r="24" spans="1:16" s="28" customFormat="1" ht="20.100000000000001" customHeight="1" thickBot="1" x14ac:dyDescent="0.25">
      <c r="A24" s="21">
        <v>20</v>
      </c>
      <c r="B24" s="11" t="s">
        <v>50</v>
      </c>
      <c r="C24" s="12">
        <v>521.83654999999999</v>
      </c>
      <c r="D24" s="12">
        <v>2559.2131099999997</v>
      </c>
      <c r="E24" s="13">
        <f t="shared" si="0"/>
        <v>390.42427365426965</v>
      </c>
      <c r="F24" s="12">
        <v>4561.1817899999996</v>
      </c>
      <c r="G24" s="13">
        <f t="shared" si="3"/>
        <v>0.45761852631326677</v>
      </c>
      <c r="H24" s="12">
        <v>9025.4420399999999</v>
      </c>
      <c r="I24" s="14">
        <f t="shared" si="4"/>
        <v>1.1898985134991713</v>
      </c>
      <c r="J24" s="15">
        <f t="shared" si="1"/>
        <v>97.875078335783684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116188.19018999999</v>
      </c>
      <c r="D25" s="66">
        <f>SUM(D14:D24)</f>
        <v>87790.582079999993</v>
      </c>
      <c r="E25" s="67">
        <f t="shared" si="0"/>
        <v>-24.441045224615358</v>
      </c>
      <c r="F25" s="66">
        <f>SUM(F14:F24)</f>
        <v>669416.58866999997</v>
      </c>
      <c r="G25" s="68">
        <f t="shared" si="3"/>
        <v>67.161855611288786</v>
      </c>
      <c r="H25" s="66">
        <f>SUM(H14:H24)</f>
        <v>507338.44201000006</v>
      </c>
      <c r="I25" s="68">
        <f t="shared" si="4"/>
        <v>66.886614008845214</v>
      </c>
      <c r="J25" s="69">
        <f>(H25-F25)/F25*100</f>
        <v>-24.211850946511131</v>
      </c>
      <c r="L25" s="86"/>
      <c r="M25" s="87"/>
      <c r="N25" s="87"/>
      <c r="O25" s="87"/>
      <c r="P25" s="87"/>
    </row>
    <row r="26" spans="1:16" s="28" customFormat="1" ht="20.100000000000001" customHeight="1" x14ac:dyDescent="0.2">
      <c r="A26" s="53">
        <v>21</v>
      </c>
      <c r="B26" s="48" t="s">
        <v>25</v>
      </c>
      <c r="C26" s="49">
        <v>1047.15681</v>
      </c>
      <c r="D26" s="49">
        <v>1275.9001000000001</v>
      </c>
      <c r="E26" s="50">
        <f t="shared" si="0"/>
        <v>21.844225030633201</v>
      </c>
      <c r="F26" s="49">
        <v>9383.5789499999992</v>
      </c>
      <c r="G26" s="50">
        <f t="shared" si="3"/>
        <v>0.94144451336222479</v>
      </c>
      <c r="H26" s="49">
        <v>8807.8022400000009</v>
      </c>
      <c r="I26" s="51">
        <f t="shared" si="4"/>
        <v>1.1612052624262015</v>
      </c>
      <c r="J26" s="52">
        <f t="shared" si="1"/>
        <v>-6.1360032570514935</v>
      </c>
      <c r="L26" s="86"/>
      <c r="M26" s="87"/>
      <c r="N26" s="87"/>
      <c r="O26" s="87"/>
      <c r="P26" s="87"/>
    </row>
    <row r="27" spans="1:16" s="28" customFormat="1" ht="20.100000000000001" customHeight="1" x14ac:dyDescent="0.2">
      <c r="A27" s="21">
        <v>22</v>
      </c>
      <c r="B27" s="11" t="s">
        <v>24</v>
      </c>
      <c r="C27" s="12">
        <v>947.70306000000005</v>
      </c>
      <c r="D27" s="12">
        <v>620.43608999999992</v>
      </c>
      <c r="E27" s="13">
        <f t="shared" si="0"/>
        <v>-34.53264886577449</v>
      </c>
      <c r="F27" s="12">
        <v>10062.38768</v>
      </c>
      <c r="G27" s="13">
        <f t="shared" si="3"/>
        <v>1.0095486725413705</v>
      </c>
      <c r="H27" s="12">
        <v>8606.85959</v>
      </c>
      <c r="I27" s="14">
        <f t="shared" si="4"/>
        <v>1.1347133344437372</v>
      </c>
      <c r="J27" s="15">
        <f t="shared" si="1"/>
        <v>-14.465036890727308</v>
      </c>
      <c r="L27" s="86"/>
      <c r="M27" s="87"/>
      <c r="N27" s="87"/>
      <c r="O27" s="87"/>
      <c r="P27" s="87"/>
    </row>
    <row r="28" spans="1:16" s="28" customFormat="1" ht="20.100000000000001" customHeight="1" x14ac:dyDescent="0.2">
      <c r="A28" s="53">
        <v>23</v>
      </c>
      <c r="B28" s="48" t="s">
        <v>22</v>
      </c>
      <c r="C28" s="49">
        <v>1046.9565400000001</v>
      </c>
      <c r="D28" s="49">
        <v>923.38224000000002</v>
      </c>
      <c r="E28" s="50">
        <f t="shared" si="0"/>
        <v>-11.803192900442658</v>
      </c>
      <c r="F28" s="49">
        <v>13769.14926</v>
      </c>
      <c r="G28" s="50">
        <f t="shared" si="3"/>
        <v>1.3814441263365231</v>
      </c>
      <c r="H28" s="49">
        <v>8502.12709</v>
      </c>
      <c r="I28" s="51">
        <f>(H28*100)/$H$59</f>
        <v>1.1209055845836482</v>
      </c>
      <c r="J28" s="52">
        <f t="shared" si="1"/>
        <v>-38.252342759482879</v>
      </c>
      <c r="L28" s="86"/>
      <c r="M28" s="87"/>
      <c r="N28" s="87"/>
      <c r="O28" s="87"/>
      <c r="P28" s="87"/>
    </row>
    <row r="29" spans="1:16" s="28" customFormat="1" ht="20.100000000000001" customHeight="1" x14ac:dyDescent="0.2">
      <c r="A29" s="21">
        <v>24</v>
      </c>
      <c r="B29" s="11" t="s">
        <v>46</v>
      </c>
      <c r="C29" s="12">
        <v>1179.1657299999999</v>
      </c>
      <c r="D29" s="12">
        <v>1161.7290700000001</v>
      </c>
      <c r="E29" s="13">
        <f t="shared" si="0"/>
        <v>-1.4787285244458257</v>
      </c>
      <c r="F29" s="12">
        <v>8629.9345299999986</v>
      </c>
      <c r="G29" s="13">
        <f t="shared" si="3"/>
        <v>0.86583216885959158</v>
      </c>
      <c r="H29" s="12">
        <v>8370.6605099999997</v>
      </c>
      <c r="I29" s="14">
        <f t="shared" si="4"/>
        <v>1.1035732603137092</v>
      </c>
      <c r="J29" s="15">
        <f t="shared" si="1"/>
        <v>-3.0043567433645291</v>
      </c>
      <c r="L29" s="86"/>
      <c r="M29" s="87"/>
      <c r="N29" s="87"/>
      <c r="O29" s="87"/>
      <c r="P29" s="87"/>
    </row>
    <row r="30" spans="1:16" s="28" customFormat="1" ht="20.100000000000001" customHeight="1" x14ac:dyDescent="0.2">
      <c r="A30" s="53">
        <v>25</v>
      </c>
      <c r="B30" s="48" t="s">
        <v>47</v>
      </c>
      <c r="C30" s="49">
        <v>1311.4991100000002</v>
      </c>
      <c r="D30" s="49">
        <v>1141.3827900000001</v>
      </c>
      <c r="E30" s="50">
        <f t="shared" si="0"/>
        <v>-12.971134993755356</v>
      </c>
      <c r="F30" s="49">
        <v>10366.032660000001</v>
      </c>
      <c r="G30" s="50">
        <f t="shared" si="3"/>
        <v>1.0400130510001868</v>
      </c>
      <c r="H30" s="49">
        <v>8360.8405700000094</v>
      </c>
      <c r="I30" s="51">
        <f t="shared" si="4"/>
        <v>1.1022786165769423</v>
      </c>
      <c r="J30" s="52">
        <f t="shared" si="1"/>
        <v>-19.343872007441572</v>
      </c>
      <c r="L30" s="86"/>
      <c r="M30" s="87"/>
      <c r="N30" s="87"/>
      <c r="O30" s="87"/>
      <c r="P30" s="87"/>
    </row>
    <row r="31" spans="1:16" s="28" customFormat="1" ht="20.100000000000001" customHeight="1" x14ac:dyDescent="0.2">
      <c r="A31" s="21">
        <v>26</v>
      </c>
      <c r="B31" s="11" t="s">
        <v>48</v>
      </c>
      <c r="C31" s="12">
        <v>1214.2437600000001</v>
      </c>
      <c r="D31" s="12">
        <v>679.54676000000006</v>
      </c>
      <c r="E31" s="13">
        <f t="shared" si="0"/>
        <v>-44.035392036933338</v>
      </c>
      <c r="F31" s="12">
        <v>10431.662420000001</v>
      </c>
      <c r="G31" s="13">
        <f t="shared" si="3"/>
        <v>1.0465976151408529</v>
      </c>
      <c r="H31" s="12">
        <v>8142.7133300000105</v>
      </c>
      <c r="I31" s="14">
        <f t="shared" si="4"/>
        <v>1.0735211022658009</v>
      </c>
      <c r="J31" s="15">
        <f t="shared" si="1"/>
        <v>-21.942323263946172</v>
      </c>
      <c r="L31" s="86"/>
      <c r="M31" s="87"/>
      <c r="N31" s="87"/>
      <c r="O31" s="87"/>
      <c r="P31" s="87"/>
    </row>
    <row r="32" spans="1:16" s="28" customFormat="1" ht="20.100000000000001" customHeight="1" x14ac:dyDescent="0.2">
      <c r="A32" s="53">
        <v>27</v>
      </c>
      <c r="B32" s="48" t="s">
        <v>56</v>
      </c>
      <c r="C32" s="49">
        <v>2803.09238</v>
      </c>
      <c r="D32" s="49">
        <v>1693.6867199999999</v>
      </c>
      <c r="E32" s="50">
        <f t="shared" si="0"/>
        <v>-39.577920011326924</v>
      </c>
      <c r="F32" s="49">
        <v>11513.84505</v>
      </c>
      <c r="G32" s="50">
        <f t="shared" si="3"/>
        <v>1.155171849438674</v>
      </c>
      <c r="H32" s="49">
        <v>7948.0462900000002</v>
      </c>
      <c r="I32" s="51">
        <f t="shared" si="4"/>
        <v>1.0478565397439086</v>
      </c>
      <c r="J32" s="52">
        <f t="shared" si="1"/>
        <v>-30.969660825859386</v>
      </c>
      <c r="L32" s="86"/>
      <c r="M32" s="87"/>
      <c r="N32" s="87"/>
      <c r="O32" s="87"/>
      <c r="P32" s="87"/>
    </row>
    <row r="33" spans="1:16" s="28" customFormat="1" ht="20.100000000000001" customHeight="1" x14ac:dyDescent="0.2">
      <c r="A33" s="21">
        <v>28</v>
      </c>
      <c r="B33" s="11" t="s">
        <v>49</v>
      </c>
      <c r="C33" s="12">
        <v>1042.3988299999999</v>
      </c>
      <c r="D33" s="12">
        <v>1756.6980100000001</v>
      </c>
      <c r="E33" s="13">
        <f t="shared" si="0"/>
        <v>68.52455695868349</v>
      </c>
      <c r="F33" s="12">
        <v>9061.0388000000003</v>
      </c>
      <c r="G33" s="13">
        <f t="shared" si="3"/>
        <v>0.90908440255860345</v>
      </c>
      <c r="H33" s="12">
        <v>7765.9557500000001</v>
      </c>
      <c r="I33" s="14">
        <f t="shared" si="4"/>
        <v>1.0238500410142062</v>
      </c>
      <c r="J33" s="15">
        <f t="shared" ref="J33:J42" si="5">(H33-F33)/F33*100</f>
        <v>-14.292876110408004</v>
      </c>
      <c r="L33" s="86"/>
      <c r="M33" s="87"/>
      <c r="N33" s="87"/>
      <c r="O33" s="87"/>
      <c r="P33" s="87"/>
    </row>
    <row r="34" spans="1:16" s="28" customFormat="1" ht="20.100000000000001" customHeight="1" x14ac:dyDescent="0.2">
      <c r="A34" s="53">
        <v>29</v>
      </c>
      <c r="B34" s="48" t="s">
        <v>57</v>
      </c>
      <c r="C34" s="49">
        <v>1183.97722</v>
      </c>
      <c r="D34" s="49">
        <v>760.00121000000001</v>
      </c>
      <c r="E34" s="50">
        <f t="shared" si="0"/>
        <v>-35.809473597811284</v>
      </c>
      <c r="F34" s="49">
        <v>9427.3380500000003</v>
      </c>
      <c r="G34" s="50">
        <f t="shared" si="3"/>
        <v>0.9458348174055099</v>
      </c>
      <c r="H34" s="49">
        <v>7584.1678600000005</v>
      </c>
      <c r="I34" s="51">
        <f t="shared" si="4"/>
        <v>0.99988344313185473</v>
      </c>
      <c r="J34" s="52">
        <f t="shared" si="5"/>
        <v>-19.551332308487652</v>
      </c>
      <c r="L34" s="86"/>
      <c r="M34" s="87"/>
      <c r="N34" s="87"/>
      <c r="O34" s="87"/>
      <c r="P34" s="87"/>
    </row>
    <row r="35" spans="1:16" s="28" customFormat="1" ht="20.100000000000001" customHeight="1" x14ac:dyDescent="0.2">
      <c r="A35" s="21">
        <v>30</v>
      </c>
      <c r="B35" s="11" t="s">
        <v>52</v>
      </c>
      <c r="C35" s="12">
        <v>536.21573999999998</v>
      </c>
      <c r="D35" s="12">
        <v>1100.2124799999999</v>
      </c>
      <c r="E35" s="13">
        <f t="shared" si="0"/>
        <v>105.18093706089269</v>
      </c>
      <c r="F35" s="12">
        <v>7894.6291700000002</v>
      </c>
      <c r="G35" s="13">
        <f t="shared" si="3"/>
        <v>0.79205976277589429</v>
      </c>
      <c r="H35" s="12">
        <v>6464.9017199999998</v>
      </c>
      <c r="I35" s="14">
        <f t="shared" si="4"/>
        <v>0.85232135029546274</v>
      </c>
      <c r="J35" s="15">
        <f t="shared" si="5"/>
        <v>-18.110128027710772</v>
      </c>
      <c r="L35" s="86"/>
      <c r="M35" s="87"/>
      <c r="N35" s="87"/>
      <c r="O35" s="87"/>
      <c r="P35" s="87"/>
    </row>
    <row r="36" spans="1:16" s="28" customFormat="1" ht="20.100000000000001" customHeight="1" x14ac:dyDescent="0.2">
      <c r="A36" s="53">
        <v>31</v>
      </c>
      <c r="B36" s="48" t="s">
        <v>30</v>
      </c>
      <c r="C36" s="49">
        <v>2129.6779500000002</v>
      </c>
      <c r="D36" s="49">
        <v>1686.2099699999999</v>
      </c>
      <c r="E36" s="50">
        <f t="shared" si="0"/>
        <v>-20.823241373185102</v>
      </c>
      <c r="F36" s="49">
        <v>6846.9749099999999</v>
      </c>
      <c r="G36" s="50">
        <f t="shared" si="3"/>
        <v>0.68694972318086733</v>
      </c>
      <c r="H36" s="49">
        <v>6338.9129599999997</v>
      </c>
      <c r="I36" s="51">
        <f t="shared" si="4"/>
        <v>0.8357112122460244</v>
      </c>
      <c r="J36" s="52">
        <f t="shared" si="5"/>
        <v>-7.4202396923928591</v>
      </c>
      <c r="L36" s="86"/>
      <c r="M36" s="87"/>
      <c r="N36" s="87"/>
      <c r="O36" s="87"/>
      <c r="P36" s="87"/>
    </row>
    <row r="37" spans="1:16" s="28" customFormat="1" ht="20.100000000000001" customHeight="1" x14ac:dyDescent="0.2">
      <c r="A37" s="21">
        <v>32</v>
      </c>
      <c r="B37" s="11" t="s">
        <v>29</v>
      </c>
      <c r="C37" s="12">
        <v>774.12093000000004</v>
      </c>
      <c r="D37" s="12">
        <v>1082.5639799999999</v>
      </c>
      <c r="E37" s="13">
        <f t="shared" si="0"/>
        <v>39.844297970344222</v>
      </c>
      <c r="F37" s="12">
        <v>5646.6519900000003</v>
      </c>
      <c r="G37" s="13">
        <f t="shared" si="3"/>
        <v>0.56652259901872393</v>
      </c>
      <c r="H37" s="12">
        <v>6245.9594800000004</v>
      </c>
      <c r="I37" s="14">
        <f t="shared" si="4"/>
        <v>0.82345638780791031</v>
      </c>
      <c r="J37" s="15">
        <f t="shared" si="5"/>
        <v>10.613501435210638</v>
      </c>
      <c r="L37" s="86"/>
      <c r="M37" s="87"/>
      <c r="N37" s="87"/>
      <c r="O37" s="87"/>
      <c r="P37" s="87"/>
    </row>
    <row r="38" spans="1:16" s="28" customFormat="1" ht="20.100000000000001" customHeight="1" x14ac:dyDescent="0.2">
      <c r="A38" s="53">
        <v>33</v>
      </c>
      <c r="B38" s="48" t="s">
        <v>51</v>
      </c>
      <c r="C38" s="49">
        <v>1496.92777</v>
      </c>
      <c r="D38" s="49">
        <v>918.63563999999997</v>
      </c>
      <c r="E38" s="50">
        <f t="shared" si="0"/>
        <v>-38.631932788580706</v>
      </c>
      <c r="F38" s="49">
        <v>10701.05342</v>
      </c>
      <c r="G38" s="50">
        <f t="shared" si="3"/>
        <v>1.0736253281542509</v>
      </c>
      <c r="H38" s="49">
        <v>5989.6894900000007</v>
      </c>
      <c r="I38" s="51">
        <f t="shared" si="4"/>
        <v>0.7896701999620408</v>
      </c>
      <c r="J38" s="52">
        <f t="shared" si="5"/>
        <v>-44.027104109157875</v>
      </c>
      <c r="L38" s="86"/>
      <c r="M38" s="87"/>
      <c r="N38" s="87"/>
      <c r="O38" s="87"/>
      <c r="P38" s="87"/>
    </row>
    <row r="39" spans="1:16" s="28" customFormat="1" ht="20.100000000000001" customHeight="1" x14ac:dyDescent="0.2">
      <c r="A39" s="21">
        <v>34</v>
      </c>
      <c r="B39" s="11" t="s">
        <v>28</v>
      </c>
      <c r="C39" s="12">
        <v>1492.50784</v>
      </c>
      <c r="D39" s="12">
        <v>982.92883999999992</v>
      </c>
      <c r="E39" s="13">
        <f t="shared" si="0"/>
        <v>-34.142467218128651</v>
      </c>
      <c r="F39" s="12">
        <v>7750.7084299999997</v>
      </c>
      <c r="G39" s="13">
        <f t="shared" si="3"/>
        <v>0.77762034773457556</v>
      </c>
      <c r="H39" s="12">
        <v>5976.6064299999998</v>
      </c>
      <c r="I39" s="14">
        <f t="shared" si="4"/>
        <v>0.78794535218427786</v>
      </c>
      <c r="J39" s="15">
        <f t="shared" si="5"/>
        <v>-22.889546368860117</v>
      </c>
      <c r="L39" s="86"/>
      <c r="M39" s="87"/>
      <c r="N39" s="87"/>
      <c r="O39" s="87"/>
      <c r="P39" s="87"/>
    </row>
    <row r="40" spans="1:16" s="28" customFormat="1" ht="20.100000000000001" customHeight="1" x14ac:dyDescent="0.2">
      <c r="A40" s="53">
        <v>35</v>
      </c>
      <c r="B40" s="48" t="s">
        <v>27</v>
      </c>
      <c r="C40" s="49">
        <v>828.26165000000003</v>
      </c>
      <c r="D40" s="49">
        <v>1305.0002500000001</v>
      </c>
      <c r="E40" s="50">
        <f t="shared" si="0"/>
        <v>57.558936840791795</v>
      </c>
      <c r="F40" s="49">
        <v>7472.0501699999995</v>
      </c>
      <c r="G40" s="50">
        <f t="shared" ref="G40:G41" si="6">(F40*100)/$F$59</f>
        <v>0.74966286036457119</v>
      </c>
      <c r="H40" s="49">
        <v>5707.5059700000002</v>
      </c>
      <c r="I40" s="51">
        <f t="shared" ref="I40:I58" si="7">(H40*100)/$H$59</f>
        <v>0.75246761758503811</v>
      </c>
      <c r="J40" s="52">
        <f t="shared" si="5"/>
        <v>-23.615261673222939</v>
      </c>
      <c r="L40" s="86"/>
      <c r="M40" s="87"/>
      <c r="N40" s="87"/>
      <c r="O40" s="87"/>
      <c r="P40" s="87"/>
    </row>
    <row r="41" spans="1:16" s="28" customFormat="1" ht="20.100000000000001" customHeight="1" x14ac:dyDescent="0.2">
      <c r="A41" s="21">
        <v>36</v>
      </c>
      <c r="B41" s="11" t="s">
        <v>26</v>
      </c>
      <c r="C41" s="12">
        <v>1020.13009</v>
      </c>
      <c r="D41" s="12">
        <v>811.60924</v>
      </c>
      <c r="E41" s="13">
        <f t="shared" si="0"/>
        <v>-20.440613608407531</v>
      </c>
      <c r="F41" s="12">
        <v>8967.3548499999997</v>
      </c>
      <c r="G41" s="13">
        <f t="shared" si="6"/>
        <v>0.89968519132080593</v>
      </c>
      <c r="H41" s="12">
        <v>5422.2187100000001</v>
      </c>
      <c r="I41" s="14">
        <f t="shared" si="7"/>
        <v>0.71485584354784626</v>
      </c>
      <c r="J41" s="15">
        <f t="shared" si="5"/>
        <v>-39.533800092677268</v>
      </c>
      <c r="L41" s="86"/>
      <c r="M41" s="87"/>
      <c r="N41" s="87"/>
      <c r="O41" s="87"/>
      <c r="P41" s="87"/>
    </row>
    <row r="42" spans="1:16" s="28" customFormat="1" ht="20.100000000000001" customHeight="1" x14ac:dyDescent="0.2">
      <c r="A42" s="53">
        <v>37</v>
      </c>
      <c r="B42" s="48" t="s">
        <v>54</v>
      </c>
      <c r="C42" s="49">
        <v>751.17270999999994</v>
      </c>
      <c r="D42" s="49">
        <v>511.42283000000003</v>
      </c>
      <c r="E42" s="50">
        <f t="shared" si="0"/>
        <v>-31.916745218286742</v>
      </c>
      <c r="F42" s="49">
        <v>5090.3465199999991</v>
      </c>
      <c r="G42" s="50">
        <f>(F42*100)/$F$59</f>
        <v>0.51070906185176757</v>
      </c>
      <c r="H42" s="49">
        <v>4820.4928200000004</v>
      </c>
      <c r="I42" s="51">
        <f t="shared" si="7"/>
        <v>0.63552535326584725</v>
      </c>
      <c r="J42" s="52">
        <f t="shared" si="5"/>
        <v>-5.3012834969042304</v>
      </c>
      <c r="L42" s="86"/>
      <c r="M42" s="87"/>
      <c r="N42" s="87"/>
      <c r="O42" s="87"/>
      <c r="P42" s="87"/>
    </row>
    <row r="43" spans="1:16" s="31" customFormat="1" ht="20.100000000000001" customHeight="1" x14ac:dyDescent="0.2">
      <c r="A43" s="21">
        <v>38</v>
      </c>
      <c r="B43" s="11" t="s">
        <v>53</v>
      </c>
      <c r="C43" s="12">
        <v>868.07434999999998</v>
      </c>
      <c r="D43" s="12">
        <v>992.72789</v>
      </c>
      <c r="E43" s="13">
        <f t="shared" si="0"/>
        <v>14.35977690159835</v>
      </c>
      <c r="F43" s="12">
        <v>6246.8929600000001</v>
      </c>
      <c r="G43" s="13">
        <f t="shared" ref="G43:G59" si="8">(F43*100)/$F$59</f>
        <v>0.62674413825367858</v>
      </c>
      <c r="H43" s="12">
        <v>4703.4101500000006</v>
      </c>
      <c r="I43" s="14">
        <f t="shared" si="7"/>
        <v>0.62008937856543089</v>
      </c>
      <c r="J43" s="15">
        <f t="shared" ref="J43:J49" si="9">(H43-F43)/F43*100</f>
        <v>-24.708007963049834</v>
      </c>
      <c r="L43" s="88"/>
      <c r="M43" s="87"/>
      <c r="N43" s="87"/>
      <c r="O43" s="87"/>
      <c r="P43" s="89"/>
    </row>
    <row r="44" spans="1:16" s="31" customFormat="1" ht="20.100000000000001" customHeight="1" x14ac:dyDescent="0.2">
      <c r="A44" s="53">
        <v>39</v>
      </c>
      <c r="B44" s="48" t="s">
        <v>32</v>
      </c>
      <c r="C44" s="49">
        <v>905.02994999999999</v>
      </c>
      <c r="D44" s="49">
        <v>533.14481000000001</v>
      </c>
      <c r="E44" s="50">
        <f t="shared" si="0"/>
        <v>-41.090920803228663</v>
      </c>
      <c r="F44" s="49">
        <v>3738.4006899999999</v>
      </c>
      <c r="G44" s="50">
        <f t="shared" si="8"/>
        <v>0.37506977210971892</v>
      </c>
      <c r="H44" s="49">
        <v>4411.9056799999998</v>
      </c>
      <c r="I44" s="51">
        <f t="shared" si="7"/>
        <v>0.58165793842165647</v>
      </c>
      <c r="J44" s="52">
        <f t="shared" si="9"/>
        <v>18.015858808329074</v>
      </c>
      <c r="L44" s="88"/>
      <c r="M44" s="87"/>
      <c r="N44" s="87"/>
      <c r="O44" s="87"/>
      <c r="P44" s="89"/>
    </row>
    <row r="45" spans="1:16" s="28" customFormat="1" ht="20.100000000000001" customHeight="1" x14ac:dyDescent="0.2">
      <c r="A45" s="21">
        <v>40</v>
      </c>
      <c r="B45" s="11" t="s">
        <v>38</v>
      </c>
      <c r="C45" s="12">
        <v>759.63459999999998</v>
      </c>
      <c r="D45" s="12">
        <v>857.82654000000002</v>
      </c>
      <c r="E45" s="13">
        <f t="shared" si="0"/>
        <v>12.926206889470285</v>
      </c>
      <c r="F45" s="12">
        <v>6005.92202</v>
      </c>
      <c r="G45" s="13">
        <f t="shared" si="8"/>
        <v>0.60256777968606223</v>
      </c>
      <c r="H45" s="12">
        <v>4329.91014</v>
      </c>
      <c r="I45" s="14">
        <f t="shared" si="7"/>
        <v>0.57084778965252636</v>
      </c>
      <c r="J45" s="15">
        <f t="shared" si="9"/>
        <v>-27.905988030127638</v>
      </c>
      <c r="L45" s="86"/>
      <c r="M45" s="87"/>
      <c r="N45" s="87"/>
      <c r="O45" s="87"/>
      <c r="P45" s="87"/>
    </row>
    <row r="46" spans="1:16" s="28" customFormat="1" ht="20.100000000000001" customHeight="1" x14ac:dyDescent="0.2">
      <c r="A46" s="53">
        <v>41</v>
      </c>
      <c r="B46" s="48" t="s">
        <v>55</v>
      </c>
      <c r="C46" s="49">
        <v>1523.4077299999999</v>
      </c>
      <c r="D46" s="49">
        <v>799.14486999999997</v>
      </c>
      <c r="E46" s="50">
        <f t="shared" si="0"/>
        <v>-47.542286003760793</v>
      </c>
      <c r="F46" s="49">
        <v>8130.0156399999996</v>
      </c>
      <c r="G46" s="50">
        <f t="shared" si="8"/>
        <v>0.81567583739752914</v>
      </c>
      <c r="H46" s="49">
        <v>4074.3304700000003</v>
      </c>
      <c r="I46" s="51">
        <f t="shared" si="7"/>
        <v>0.53715261238965084</v>
      </c>
      <c r="J46" s="52">
        <f t="shared" si="9"/>
        <v>-49.885330478896833</v>
      </c>
      <c r="L46" s="86"/>
      <c r="M46" s="87"/>
      <c r="N46" s="87"/>
      <c r="O46" s="87"/>
      <c r="P46" s="87"/>
    </row>
    <row r="47" spans="1:16" s="31" customFormat="1" ht="20.100000000000001" customHeight="1" x14ac:dyDescent="0.2">
      <c r="A47" s="21">
        <v>42</v>
      </c>
      <c r="B47" s="11" t="s">
        <v>60</v>
      </c>
      <c r="C47" s="12">
        <v>1261.1327900000001</v>
      </c>
      <c r="D47" s="12">
        <v>1150.6166000000001</v>
      </c>
      <c r="E47" s="13">
        <f t="shared" si="0"/>
        <v>-8.7632476830611985</v>
      </c>
      <c r="F47" s="12">
        <v>5840.3357300000007</v>
      </c>
      <c r="G47" s="13">
        <f t="shared" si="8"/>
        <v>0.58595468301589393</v>
      </c>
      <c r="H47" s="12">
        <v>3980.1516799999999</v>
      </c>
      <c r="I47" s="14">
        <f t="shared" si="7"/>
        <v>0.52473624522142837</v>
      </c>
      <c r="J47" s="15">
        <f t="shared" si="9"/>
        <v>-31.850635579814529</v>
      </c>
      <c r="L47" s="88"/>
      <c r="M47" s="87"/>
      <c r="N47" s="87"/>
      <c r="O47" s="87"/>
      <c r="P47" s="89"/>
    </row>
    <row r="48" spans="1:16" s="28" customFormat="1" ht="20.100000000000001" customHeight="1" x14ac:dyDescent="0.2">
      <c r="A48" s="53">
        <v>43</v>
      </c>
      <c r="B48" s="48" t="s">
        <v>31</v>
      </c>
      <c r="C48" s="49">
        <v>770.96392000000003</v>
      </c>
      <c r="D48" s="49">
        <v>623.40965000000006</v>
      </c>
      <c r="E48" s="50">
        <f t="shared" si="0"/>
        <v>-19.138933246059032</v>
      </c>
      <c r="F48" s="49">
        <v>4278.9918399999997</v>
      </c>
      <c r="G48" s="50">
        <f t="shared" si="8"/>
        <v>0.42930670823521239</v>
      </c>
      <c r="H48" s="49">
        <v>3706.4579199999998</v>
      </c>
      <c r="I48" s="51">
        <f t="shared" si="7"/>
        <v>0.48865293797346571</v>
      </c>
      <c r="J48" s="52">
        <f t="shared" si="9"/>
        <v>-13.380112451908763</v>
      </c>
      <c r="L48" s="86"/>
      <c r="M48" s="87"/>
      <c r="N48" s="87"/>
      <c r="O48" s="87"/>
      <c r="P48" s="87"/>
    </row>
    <row r="49" spans="1:16" s="28" customFormat="1" ht="20.100000000000001" customHeight="1" x14ac:dyDescent="0.2">
      <c r="A49" s="21">
        <v>44</v>
      </c>
      <c r="B49" s="11" t="s">
        <v>35</v>
      </c>
      <c r="C49" s="12">
        <v>461.65796</v>
      </c>
      <c r="D49" s="12">
        <v>350.48728000000006</v>
      </c>
      <c r="E49" s="13">
        <f t="shared" si="0"/>
        <v>-24.080745840491939</v>
      </c>
      <c r="F49" s="12">
        <v>5922.8584900000005</v>
      </c>
      <c r="G49" s="13">
        <f t="shared" si="8"/>
        <v>0.59423410391100007</v>
      </c>
      <c r="H49" s="12">
        <v>3677.7262599999999</v>
      </c>
      <c r="I49" s="14">
        <f t="shared" si="7"/>
        <v>0.48486500610565841</v>
      </c>
      <c r="J49" s="15">
        <f t="shared" si="9"/>
        <v>-37.906227774825673</v>
      </c>
      <c r="L49" s="86"/>
      <c r="M49" s="87"/>
      <c r="N49" s="87"/>
      <c r="O49" s="87"/>
      <c r="P49" s="87"/>
    </row>
    <row r="50" spans="1:16" s="28" customFormat="1" ht="20.100000000000001" customHeight="1" x14ac:dyDescent="0.2">
      <c r="A50" s="53">
        <v>45</v>
      </c>
      <c r="B50" s="48" t="s">
        <v>59</v>
      </c>
      <c r="C50" s="49">
        <v>932.88665000000003</v>
      </c>
      <c r="D50" s="49">
        <v>356.97366</v>
      </c>
      <c r="E50" s="50" t="s">
        <v>14</v>
      </c>
      <c r="F50" s="49">
        <v>4413.3003499999995</v>
      </c>
      <c r="G50" s="50">
        <f t="shared" si="8"/>
        <v>0.44278173844608476</v>
      </c>
      <c r="H50" s="49">
        <v>3607.3136</v>
      </c>
      <c r="I50" s="51">
        <f t="shared" si="7"/>
        <v>0.47558192400350774</v>
      </c>
      <c r="J50" s="52">
        <f>(H50-F50)/F50*100</f>
        <v>-18.262676139864347</v>
      </c>
      <c r="L50" s="86"/>
      <c r="M50" s="87"/>
      <c r="N50" s="87"/>
      <c r="O50" s="87"/>
      <c r="P50" s="87"/>
    </row>
    <row r="51" spans="1:16" s="28" customFormat="1" ht="20.100000000000001" customHeight="1" x14ac:dyDescent="0.2">
      <c r="A51" s="21">
        <v>46</v>
      </c>
      <c r="B51" s="11" t="s">
        <v>63</v>
      </c>
      <c r="C51" s="12">
        <v>367.9101</v>
      </c>
      <c r="D51" s="12">
        <v>761.98108999999999</v>
      </c>
      <c r="E51" s="13">
        <f t="shared" si="0"/>
        <v>107.1106745914287</v>
      </c>
      <c r="F51" s="12">
        <v>915.51608999999996</v>
      </c>
      <c r="G51" s="13">
        <f t="shared" si="8"/>
        <v>9.1852757292071041E-2</v>
      </c>
      <c r="H51" s="12">
        <v>3536.3873699999999</v>
      </c>
      <c r="I51" s="14">
        <f>(H51*100)/$H$59</f>
        <v>0.4662311337296276</v>
      </c>
      <c r="J51" s="15">
        <f t="shared" ref="J51:J56" si="10">(H51-F51)/F51*100</f>
        <v>286.27255256649835</v>
      </c>
      <c r="L51" s="86"/>
      <c r="M51" s="87"/>
      <c r="N51" s="87"/>
      <c r="O51" s="87"/>
      <c r="P51" s="87"/>
    </row>
    <row r="52" spans="1:16" s="28" customFormat="1" ht="20.100000000000001" customHeight="1" x14ac:dyDescent="0.2">
      <c r="A52" s="53">
        <v>47</v>
      </c>
      <c r="B52" s="48" t="s">
        <v>36</v>
      </c>
      <c r="C52" s="49">
        <v>741.98132999999996</v>
      </c>
      <c r="D52" s="49">
        <v>360.77012999999999</v>
      </c>
      <c r="E52" s="50">
        <f t="shared" si="0"/>
        <v>-51.377465252393883</v>
      </c>
      <c r="F52" s="49">
        <v>3211.8037999999997</v>
      </c>
      <c r="G52" s="50">
        <f t="shared" si="8"/>
        <v>0.32223686523210254</v>
      </c>
      <c r="H52" s="49">
        <v>3396.7522300000001</v>
      </c>
      <c r="I52" s="51">
        <f t="shared" si="7"/>
        <v>0.44782188077759733</v>
      </c>
      <c r="J52" s="52">
        <f t="shared" si="10"/>
        <v>5.7583975085900452</v>
      </c>
      <c r="L52" s="86"/>
      <c r="M52" s="87"/>
      <c r="N52" s="87"/>
      <c r="O52" s="87"/>
      <c r="P52" s="87"/>
    </row>
    <row r="53" spans="1:16" s="28" customFormat="1" ht="20.100000000000001" customHeight="1" x14ac:dyDescent="0.2">
      <c r="A53" s="21">
        <v>48</v>
      </c>
      <c r="B53" s="11" t="s">
        <v>37</v>
      </c>
      <c r="C53" s="12">
        <v>525.69042000000002</v>
      </c>
      <c r="D53" s="12">
        <v>549.09222</v>
      </c>
      <c r="E53" s="13">
        <f t="shared" si="0"/>
        <v>4.4516314373771504</v>
      </c>
      <c r="F53" s="12">
        <v>3943.9609799999998</v>
      </c>
      <c r="G53" s="13">
        <f t="shared" si="8"/>
        <v>0.39569341775887157</v>
      </c>
      <c r="H53" s="12">
        <v>3315.68777</v>
      </c>
      <c r="I53" s="14">
        <f t="shared" si="7"/>
        <v>0.43713448396931726</v>
      </c>
      <c r="J53" s="15">
        <f t="shared" si="10"/>
        <v>-15.930005727389318</v>
      </c>
      <c r="L53" s="86"/>
      <c r="M53" s="87"/>
      <c r="N53" s="87"/>
      <c r="O53" s="87"/>
      <c r="P53" s="87"/>
    </row>
    <row r="54" spans="1:16" s="28" customFormat="1" ht="20.100000000000001" customHeight="1" x14ac:dyDescent="0.2">
      <c r="A54" s="53">
        <v>49</v>
      </c>
      <c r="B54" s="48" t="s">
        <v>33</v>
      </c>
      <c r="C54" s="49">
        <v>102.6095</v>
      </c>
      <c r="D54" s="49">
        <v>115.14436000000001</v>
      </c>
      <c r="E54" s="50">
        <f t="shared" si="0"/>
        <v>12.216081356989372</v>
      </c>
      <c r="F54" s="49">
        <v>3536.3757000000001</v>
      </c>
      <c r="G54" s="50">
        <f t="shared" si="8"/>
        <v>0.35480081935608349</v>
      </c>
      <c r="H54" s="49">
        <v>3275.9337999999998</v>
      </c>
      <c r="I54" s="51">
        <f t="shared" si="7"/>
        <v>0.43189339000416332</v>
      </c>
      <c r="J54" s="52">
        <f t="shared" si="10"/>
        <v>-7.3646558537318381</v>
      </c>
      <c r="L54" s="86"/>
      <c r="M54" s="87"/>
      <c r="N54" s="87"/>
      <c r="O54" s="87"/>
      <c r="P54" s="87"/>
    </row>
    <row r="55" spans="1:16" s="28" customFormat="1" ht="20.100000000000001" customHeight="1" thickBot="1" x14ac:dyDescent="0.25">
      <c r="A55" s="22">
        <v>50</v>
      </c>
      <c r="B55" s="16" t="s">
        <v>69</v>
      </c>
      <c r="C55" s="17">
        <v>325.68895000000003</v>
      </c>
      <c r="D55" s="17">
        <v>558.36808999999994</v>
      </c>
      <c r="E55" s="18">
        <f t="shared" si="0"/>
        <v>71.442135202929009</v>
      </c>
      <c r="F55" s="17">
        <v>4059.6832899999999</v>
      </c>
      <c r="G55" s="18">
        <f t="shared" si="8"/>
        <v>0.40730371425700057</v>
      </c>
      <c r="H55" s="17">
        <v>3239.0377400000002</v>
      </c>
      <c r="I55" s="19">
        <f t="shared" si="7"/>
        <v>0.42702907790139832</v>
      </c>
      <c r="J55" s="20">
        <f t="shared" si="10"/>
        <v>-20.214521463323308</v>
      </c>
      <c r="L55" s="86"/>
      <c r="M55" s="87"/>
      <c r="N55" s="87"/>
      <c r="O55" s="87"/>
      <c r="P55" s="87"/>
    </row>
    <row r="56" spans="1:16" s="28" customFormat="1" ht="30" customHeight="1" x14ac:dyDescent="0.2">
      <c r="A56" s="105" t="s">
        <v>3</v>
      </c>
      <c r="B56" s="106"/>
      <c r="C56" s="54">
        <f>SUM(C4:C55)-C14-C25</f>
        <v>146540.06655999989</v>
      </c>
      <c r="D56" s="54">
        <f>SUM(D4:D55)-D14-D25</f>
        <v>114211.61549</v>
      </c>
      <c r="E56" s="55">
        <f t="shared" si="0"/>
        <v>-22.061168545165916</v>
      </c>
      <c r="F56" s="54">
        <f>SUM(F25:F55)</f>
        <v>882675.38311000005</v>
      </c>
      <c r="G56" s="56">
        <f t="shared" si="8"/>
        <v>88.557884037285092</v>
      </c>
      <c r="H56" s="54">
        <f>SUM(H4:H55)-H14-H25</f>
        <v>677648.90762999956</v>
      </c>
      <c r="I56" s="56">
        <f t="shared" si="7"/>
        <v>89.340048308955033</v>
      </c>
      <c r="J56" s="57">
        <f t="shared" si="10"/>
        <v>-23.227845638745976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19294.959440000122</v>
      </c>
      <c r="D57" s="5">
        <f>D59-D56</f>
        <v>14167.516350000005</v>
      </c>
      <c r="E57" s="6">
        <f>(D57-C57)/C57*100</f>
        <v>-26.574002945922153</v>
      </c>
      <c r="F57" s="5">
        <f>F59-F56</f>
        <v>114046.01860999991</v>
      </c>
      <c r="G57" s="7">
        <f t="shared" si="8"/>
        <v>11.442115962714908</v>
      </c>
      <c r="H57" s="5">
        <f>H59-H56</f>
        <v>80856.287360000424</v>
      </c>
      <c r="I57" s="7">
        <f t="shared" si="7"/>
        <v>10.659951691044967</v>
      </c>
      <c r="J57" s="8">
        <f>(H57-F57)/F57*100</f>
        <v>-29.102051658197308</v>
      </c>
    </row>
    <row r="58" spans="1:16" ht="30" customHeight="1" thickBot="1" x14ac:dyDescent="0.25">
      <c r="A58" s="101" t="s">
        <v>7</v>
      </c>
      <c r="B58" s="102"/>
      <c r="C58" s="58">
        <v>64098.258790000022</v>
      </c>
      <c r="D58" s="58">
        <v>60169.838109999997</v>
      </c>
      <c r="E58" s="59">
        <f>(D58-C58)/C58*100</f>
        <v>-6.1287478851342811</v>
      </c>
      <c r="F58" s="58">
        <v>412100.75236000004</v>
      </c>
      <c r="G58" s="60">
        <f t="shared" si="8"/>
        <v>41.34563095051989</v>
      </c>
      <c r="H58" s="58">
        <v>329130.55979000009</v>
      </c>
      <c r="I58" s="60">
        <f t="shared" si="7"/>
        <v>43.391998098884386</v>
      </c>
      <c r="J58" s="61">
        <f>(H58-F58)/F58*100</f>
        <v>-20.133472723563351</v>
      </c>
    </row>
    <row r="59" spans="1:16" ht="45.4" customHeight="1" thickBot="1" x14ac:dyDescent="0.25">
      <c r="A59" s="94" t="s">
        <v>11</v>
      </c>
      <c r="B59" s="95" t="s">
        <v>1</v>
      </c>
      <c r="C59" s="62">
        <v>165835.02600000001</v>
      </c>
      <c r="D59" s="62">
        <v>128379.13184</v>
      </c>
      <c r="E59" s="63">
        <f>(D59-C59)/C59*100</f>
        <v>-22.586238301672175</v>
      </c>
      <c r="F59" s="62">
        <v>996721.40171999997</v>
      </c>
      <c r="G59" s="64">
        <v>100</v>
      </c>
      <c r="H59" s="62">
        <v>758505.19498999999</v>
      </c>
      <c r="I59" s="64">
        <f>(H59*100)/$H$59</f>
        <v>100</v>
      </c>
      <c r="J59" s="65">
        <f>(H59-F59)/F59*100</f>
        <v>-23.899979103380378</v>
      </c>
    </row>
    <row r="60" spans="1:16" ht="19.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8" x14ac:dyDescent="0.2">
      <c r="B61" s="32"/>
      <c r="C61" s="81"/>
      <c r="D61" s="82"/>
      <c r="E61" s="83"/>
      <c r="F61" s="82"/>
      <c r="H61" s="93"/>
      <c r="I61" s="37"/>
    </row>
    <row r="62" spans="1:16" s="35" customFormat="1" ht="13.15" customHeight="1" x14ac:dyDescent="0.2">
      <c r="F62" s="83"/>
      <c r="L62" s="90"/>
      <c r="M62" s="91"/>
      <c r="N62" s="91"/>
      <c r="O62" s="91"/>
      <c r="P62" s="91"/>
    </row>
    <row r="63" spans="1:16" s="35" customFormat="1" ht="13.15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.25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B11" sqref="B11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TEMMUZ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TEMMUZ</v>
      </c>
      <c r="D3" s="2" t="str">
        <f>'ILK50'!D3</f>
        <v>2020 
TEMMUZ</v>
      </c>
      <c r="E3" s="3" t="str">
        <f>'ILK50'!E3</f>
        <v>DEĞİŞİM %</v>
      </c>
      <c r="F3" s="43" t="str">
        <f>'ILK50'!F3</f>
        <v>2019
OCAK - TEMMUZ</v>
      </c>
      <c r="G3" s="3" t="str">
        <f>'ILK50'!G3</f>
        <v>PAY 
%</v>
      </c>
      <c r="H3" s="43" t="str">
        <f>'ILK50'!H3</f>
        <v>2020 
OCAK - TEMMUZ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00000000000001" customHeight="1" x14ac:dyDescent="0.2">
      <c r="A4" s="47">
        <v>1</v>
      </c>
      <c r="B4" s="48" t="str">
        <f>'ILK50'!B4</f>
        <v>ALMANYA</v>
      </c>
      <c r="C4" s="49">
        <f>'ILK50'!C4</f>
        <v>11882.216380000002</v>
      </c>
      <c r="D4" s="49">
        <f>'ILK50'!D4</f>
        <v>13367.025089999999</v>
      </c>
      <c r="E4" s="50">
        <f t="shared" ref="E4:E24" si="0">(D4-C4)/C4*100</f>
        <v>12.4960585004933</v>
      </c>
      <c r="F4" s="49">
        <f>'ILK50'!F4</f>
        <v>77128.004650000003</v>
      </c>
      <c r="G4" s="50">
        <f t="shared" ref="G4:G27" si="1">(F4*100)/$F$27</f>
        <v>7.7381708185359983</v>
      </c>
      <c r="H4" s="49">
        <f>'ILK50'!H4</f>
        <v>66292.643209999995</v>
      </c>
      <c r="I4" s="51">
        <f t="shared" ref="I4:I27" si="2">(H4*100)/$H$27</f>
        <v>8.7399062851341434</v>
      </c>
      <c r="J4" s="52">
        <f t="shared" ref="J4:J23" si="3">(H4-F4)/F4*100</f>
        <v>-14.048543702342503</v>
      </c>
      <c r="K4" s="27"/>
      <c r="M4" s="29"/>
      <c r="O4" s="29"/>
    </row>
    <row r="5" spans="1:15" s="28" customFormat="1" ht="20.100000000000001" customHeight="1" x14ac:dyDescent="0.2">
      <c r="A5" s="21">
        <v>2</v>
      </c>
      <c r="B5" s="11" t="str">
        <f>'ILK50'!B5</f>
        <v>RUSYA FEDERASYONU</v>
      </c>
      <c r="C5" s="12">
        <f>'ILK50'!C5</f>
        <v>21963.047070000001</v>
      </c>
      <c r="D5" s="12">
        <f>'ILK50'!D5</f>
        <v>8696.1534200000006</v>
      </c>
      <c r="E5" s="13">
        <f t="shared" si="0"/>
        <v>-60.405523913490391</v>
      </c>
      <c r="F5" s="12">
        <f>'ILK50'!F5</f>
        <v>105692.99712999999</v>
      </c>
      <c r="G5" s="13">
        <f t="shared" si="1"/>
        <v>10.604066186158947</v>
      </c>
      <c r="H5" s="12">
        <f>'ILK50'!H5</f>
        <v>62848.861819999998</v>
      </c>
      <c r="I5" s="14">
        <f t="shared" si="2"/>
        <v>8.2858841620496211</v>
      </c>
      <c r="J5" s="15">
        <f t="shared" si="3"/>
        <v>-40.536399263333102</v>
      </c>
      <c r="K5" s="27"/>
      <c r="M5" s="29"/>
      <c r="O5" s="29"/>
    </row>
    <row r="6" spans="1:15" s="28" customFormat="1" ht="20.100000000000001" customHeight="1" x14ac:dyDescent="0.2">
      <c r="A6" s="53">
        <v>3</v>
      </c>
      <c r="B6" s="48" t="str">
        <f>'ILK50'!B6</f>
        <v>İTALYA</v>
      </c>
      <c r="C6" s="49">
        <f>'ILK50'!C6</f>
        <v>12021.29494</v>
      </c>
      <c r="D6" s="49">
        <f>'ILK50'!D6</f>
        <v>6389.5064699999994</v>
      </c>
      <c r="E6" s="50">
        <f t="shared" si="0"/>
        <v>-46.848434366755505</v>
      </c>
      <c r="F6" s="49">
        <f>'ILK50'!F6</f>
        <v>74146.063200000004</v>
      </c>
      <c r="G6" s="50">
        <f t="shared" si="1"/>
        <v>7.4389957988309749</v>
      </c>
      <c r="H6" s="49">
        <f>'ILK50'!H6</f>
        <v>46841.83842</v>
      </c>
      <c r="I6" s="51">
        <f t="shared" si="2"/>
        <v>6.1755461570197365</v>
      </c>
      <c r="J6" s="52">
        <f t="shared" si="3"/>
        <v>-36.824915041477212</v>
      </c>
      <c r="K6" s="27"/>
      <c r="M6" s="29"/>
      <c r="O6" s="29"/>
    </row>
    <row r="7" spans="1:15" s="28" customFormat="1" ht="20.100000000000001" customHeight="1" x14ac:dyDescent="0.2">
      <c r="A7" s="21">
        <v>4</v>
      </c>
      <c r="B7" s="11" t="str">
        <f>'ILK50'!B7</f>
        <v>IRAK</v>
      </c>
      <c r="C7" s="12">
        <f>'ILK50'!C7</f>
        <v>8437.5947100000012</v>
      </c>
      <c r="D7" s="12">
        <f>'ILK50'!D7</f>
        <v>6913.57924</v>
      </c>
      <c r="E7" s="13">
        <f t="shared" si="0"/>
        <v>-18.062202824150592</v>
      </c>
      <c r="F7" s="12">
        <f>'ILK50'!F7</f>
        <v>53449.287320000003</v>
      </c>
      <c r="G7" s="13">
        <f t="shared" si="1"/>
        <v>5.362510248878456</v>
      </c>
      <c r="H7" s="12">
        <f>'ILK50'!H7</f>
        <v>42729.876960000001</v>
      </c>
      <c r="I7" s="14">
        <f t="shared" si="2"/>
        <v>5.6334323406398488</v>
      </c>
      <c r="J7" s="15">
        <f t="shared" si="3"/>
        <v>-20.055291468758167</v>
      </c>
      <c r="K7" s="30"/>
      <c r="M7" s="29"/>
      <c r="O7" s="29"/>
    </row>
    <row r="8" spans="1:15" s="28" customFormat="1" ht="20.100000000000001" customHeight="1" x14ac:dyDescent="0.2">
      <c r="A8" s="53">
        <v>5</v>
      </c>
      <c r="B8" s="48" t="str">
        <f>'ILK50'!B8</f>
        <v>İSPANYA</v>
      </c>
      <c r="C8" s="49">
        <f>'ILK50'!C8</f>
        <v>4969.2082099999998</v>
      </c>
      <c r="D8" s="49">
        <f>'ILK50'!D8</f>
        <v>7815.47433</v>
      </c>
      <c r="E8" s="50">
        <f t="shared" si="0"/>
        <v>57.278061206455263</v>
      </c>
      <c r="F8" s="49">
        <f>'ILK50'!F8</f>
        <v>37291.863409999998</v>
      </c>
      <c r="G8" s="50">
        <f t="shared" si="1"/>
        <v>3.7414530625756615</v>
      </c>
      <c r="H8" s="49">
        <f>'ILK50'!H8</f>
        <v>35341.19526</v>
      </c>
      <c r="I8" s="51">
        <f t="shared" si="2"/>
        <v>4.6593214513798991</v>
      </c>
      <c r="J8" s="52">
        <f t="shared" si="3"/>
        <v>-5.2308143697558336</v>
      </c>
      <c r="M8" s="29"/>
      <c r="O8" s="29"/>
    </row>
    <row r="9" spans="1:15" s="28" customFormat="1" ht="20.100000000000001" customHeight="1" x14ac:dyDescent="0.2">
      <c r="A9" s="21">
        <v>6</v>
      </c>
      <c r="B9" s="11" t="str">
        <f>'ILK50'!B9</f>
        <v>FRANSA</v>
      </c>
      <c r="C9" s="12">
        <f>'ILK50'!C9</f>
        <v>8287.0209900000009</v>
      </c>
      <c r="D9" s="12">
        <f>'ILK50'!D9</f>
        <v>7823.50378</v>
      </c>
      <c r="E9" s="13">
        <f t="shared" si="0"/>
        <v>-5.5932911303027941</v>
      </c>
      <c r="F9" s="12">
        <f>'ILK50'!F9</f>
        <v>39667.259760000001</v>
      </c>
      <c r="G9" s="13">
        <f t="shared" si="1"/>
        <v>3.9797740563760233</v>
      </c>
      <c r="H9" s="12">
        <f>'ILK50'!H9</f>
        <v>27941.616979999999</v>
      </c>
      <c r="I9" s="14">
        <f t="shared" si="2"/>
        <v>3.6837739760461861</v>
      </c>
      <c r="J9" s="15">
        <f t="shared" si="3"/>
        <v>-29.560002004030544</v>
      </c>
      <c r="M9" s="29"/>
      <c r="O9" s="29"/>
    </row>
    <row r="10" spans="1:15" s="28" customFormat="1" ht="20.100000000000001" customHeight="1" x14ac:dyDescent="0.2">
      <c r="A10" s="53">
        <v>7</v>
      </c>
      <c r="B10" s="48" t="str">
        <f>'ILK50'!B10</f>
        <v>ROMANYA</v>
      </c>
      <c r="C10" s="49">
        <f>'ILK50'!C10</f>
        <v>2826.3065299999998</v>
      </c>
      <c r="D10" s="49">
        <f>'ILK50'!D10</f>
        <v>2764.39671</v>
      </c>
      <c r="E10" s="50">
        <f t="shared" si="0"/>
        <v>-2.1904849789948244</v>
      </c>
      <c r="F10" s="49">
        <f>'ILK50'!F10</f>
        <v>30158.626649999998</v>
      </c>
      <c r="G10" s="50">
        <f t="shared" si="1"/>
        <v>3.0257829919129393</v>
      </c>
      <c r="H10" s="49">
        <f>'ILK50'!H10</f>
        <v>24596.423309999998</v>
      </c>
      <c r="I10" s="51">
        <f t="shared" si="2"/>
        <v>3.2427494857598536</v>
      </c>
      <c r="J10" s="52">
        <f t="shared" si="3"/>
        <v>-18.443158584610153</v>
      </c>
      <c r="M10" s="29"/>
      <c r="O10" s="29"/>
    </row>
    <row r="11" spans="1:15" s="28" customFormat="1" ht="20.100000000000001" customHeight="1" x14ac:dyDescent="0.2">
      <c r="A11" s="21">
        <v>8</v>
      </c>
      <c r="B11" s="11" t="str">
        <f>'ILK50'!B11</f>
        <v>HOLLANDA</v>
      </c>
      <c r="C11" s="12">
        <f>'ILK50'!C11</f>
        <v>4989.4879900000005</v>
      </c>
      <c r="D11" s="12">
        <f>'ILK50'!D11</f>
        <v>4512.7948699999997</v>
      </c>
      <c r="E11" s="13">
        <f t="shared" si="0"/>
        <v>-9.5539486407301837</v>
      </c>
      <c r="F11" s="12">
        <f>'ILK50'!F11</f>
        <v>22929.189910000001</v>
      </c>
      <c r="G11" s="13">
        <f t="shared" si="1"/>
        <v>2.3004612793938271</v>
      </c>
      <c r="H11" s="12">
        <f>'ILK50'!H11</f>
        <v>24124.194670000001</v>
      </c>
      <c r="I11" s="14">
        <f t="shared" si="2"/>
        <v>3.1804916867204911</v>
      </c>
      <c r="J11" s="15">
        <f t="shared" si="3"/>
        <v>5.2117181840725566</v>
      </c>
      <c r="M11" s="29"/>
      <c r="O11" s="29"/>
    </row>
    <row r="12" spans="1:15" s="28" customFormat="1" ht="20.100000000000001" customHeight="1" x14ac:dyDescent="0.2">
      <c r="A12" s="53">
        <v>9</v>
      </c>
      <c r="B12" s="48" t="str">
        <f>'ILK50'!B12</f>
        <v>İNGİLTERE</v>
      </c>
      <c r="C12" s="49">
        <f>'ILK50'!C12</f>
        <v>4845.1391399999993</v>
      </c>
      <c r="D12" s="49">
        <f>'ILK50'!D12</f>
        <v>4810.7075000000004</v>
      </c>
      <c r="E12" s="50">
        <f t="shared" si="0"/>
        <v>-0.71064295585944481</v>
      </c>
      <c r="F12" s="49">
        <f>'ILK50'!F12</f>
        <v>31874.576539999998</v>
      </c>
      <c r="G12" s="50">
        <f t="shared" si="1"/>
        <v>3.1979424225260327</v>
      </c>
      <c r="H12" s="49">
        <f>'ILK50'!H12</f>
        <v>23988.0236</v>
      </c>
      <c r="I12" s="51">
        <f t="shared" si="2"/>
        <v>3.1625391307064485</v>
      </c>
      <c r="J12" s="52">
        <f t="shared" si="3"/>
        <v>-24.742455574595684</v>
      </c>
      <c r="M12" s="29"/>
      <c r="O12" s="29"/>
    </row>
    <row r="13" spans="1:15" s="28" customFormat="1" ht="20.100000000000001" customHeight="1" x14ac:dyDescent="0.2">
      <c r="A13" s="22">
        <v>10</v>
      </c>
      <c r="B13" s="16" t="str">
        <f>'ILK50'!B13</f>
        <v>ABD</v>
      </c>
      <c r="C13" s="17">
        <f>'ILK50'!C13</f>
        <v>6422.3941500000001</v>
      </c>
      <c r="D13" s="17">
        <f>'ILK50'!D13</f>
        <v>4198.4128300000002</v>
      </c>
      <c r="E13" s="18">
        <f t="shared" si="0"/>
        <v>-34.628539888041594</v>
      </c>
      <c r="F13" s="17">
        <f>'ILK50'!F13</f>
        <v>24446.415489999999</v>
      </c>
      <c r="G13" s="18">
        <f t="shared" si="1"/>
        <v>2.4526829109733028</v>
      </c>
      <c r="H13" s="17">
        <f>'ILK50'!H13</f>
        <v>20195.139879999999</v>
      </c>
      <c r="I13" s="19">
        <f t="shared" si="2"/>
        <v>2.6624919662239424</v>
      </c>
      <c r="J13" s="20">
        <f t="shared" si="3"/>
        <v>-17.3901798066838</v>
      </c>
      <c r="M13" s="29"/>
      <c r="O13" s="29"/>
    </row>
    <row r="14" spans="1:15" s="28" customFormat="1" ht="20.100000000000001" customHeight="1" x14ac:dyDescent="0.2">
      <c r="A14" s="53">
        <v>11</v>
      </c>
      <c r="B14" s="48" t="str">
        <f>'ILK50'!B15</f>
        <v>SUUDİ ARABİSTAN</v>
      </c>
      <c r="C14" s="49">
        <f>'ILK50'!C15</f>
        <v>5966.3938799999996</v>
      </c>
      <c r="D14" s="49">
        <f>'ILK50'!D15</f>
        <v>1860.4104299999999</v>
      </c>
      <c r="E14" s="50">
        <f t="shared" si="0"/>
        <v>-68.818511358489118</v>
      </c>
      <c r="F14" s="49">
        <f>'ILK50'!F15</f>
        <v>34173.993600000002</v>
      </c>
      <c r="G14" s="50">
        <f t="shared" si="1"/>
        <v>3.4286404948290854</v>
      </c>
      <c r="H14" s="49">
        <f>'ILK50'!H15</f>
        <v>18556.956590000002</v>
      </c>
      <c r="I14" s="51">
        <f t="shared" si="2"/>
        <v>2.446516742742237</v>
      </c>
      <c r="J14" s="52">
        <f t="shared" si="3"/>
        <v>-45.698601084773422</v>
      </c>
      <c r="M14" s="29"/>
      <c r="O14" s="29"/>
    </row>
    <row r="15" spans="1:15" s="28" customFormat="1" ht="20.100000000000001" customHeight="1" x14ac:dyDescent="0.2">
      <c r="A15" s="21">
        <v>12</v>
      </c>
      <c r="B15" s="11" t="str">
        <f>'ILK50'!B16</f>
        <v>İSRAİL</v>
      </c>
      <c r="C15" s="12">
        <f>'ILK50'!C16</f>
        <v>3371.5713799999999</v>
      </c>
      <c r="D15" s="12">
        <f>'ILK50'!D16</f>
        <v>2406.28602</v>
      </c>
      <c r="E15" s="13">
        <f t="shared" si="0"/>
        <v>-28.630132694980936</v>
      </c>
      <c r="F15" s="12">
        <f>'ILK50'!F16</f>
        <v>19685.759979999999</v>
      </c>
      <c r="G15" s="13">
        <f t="shared" si="1"/>
        <v>1.9750513981167772</v>
      </c>
      <c r="H15" s="12">
        <f>'ILK50'!H16</f>
        <v>16506.083920000001</v>
      </c>
      <c r="I15" s="14">
        <f t="shared" si="2"/>
        <v>2.1761332722602664</v>
      </c>
      <c r="J15" s="15">
        <f t="shared" si="3"/>
        <v>-16.152163102823717</v>
      </c>
      <c r="M15" s="29"/>
      <c r="O15" s="29"/>
    </row>
    <row r="16" spans="1:15" s="28" customFormat="1" ht="20.100000000000001" customHeight="1" x14ac:dyDescent="0.2">
      <c r="A16" s="53">
        <v>13</v>
      </c>
      <c r="B16" s="48" t="str">
        <f>'ILK50'!B17</f>
        <v>POLONYA</v>
      </c>
      <c r="C16" s="49">
        <f>'ILK50'!C17</f>
        <v>2062.35034</v>
      </c>
      <c r="D16" s="49">
        <f>'ILK50'!D17</f>
        <v>2726.2541299999998</v>
      </c>
      <c r="E16" s="50">
        <f t="shared" si="0"/>
        <v>32.19161056796974</v>
      </c>
      <c r="F16" s="49">
        <f>'ILK50'!F17</f>
        <v>15543.42526</v>
      </c>
      <c r="G16" s="50">
        <f t="shared" si="1"/>
        <v>1.5594553536401816</v>
      </c>
      <c r="H16" s="49">
        <f>'ILK50'!H17</f>
        <v>15313.720939999999</v>
      </c>
      <c r="I16" s="51">
        <f t="shared" si="2"/>
        <v>2.0189342197190743</v>
      </c>
      <c r="J16" s="52">
        <f t="shared" si="3"/>
        <v>-1.4778230419464233</v>
      </c>
      <c r="M16" s="29"/>
      <c r="O16" s="29"/>
    </row>
    <row r="17" spans="1:15" s="28" customFormat="1" ht="20.100000000000001" customHeight="1" x14ac:dyDescent="0.2">
      <c r="A17" s="21">
        <v>14</v>
      </c>
      <c r="B17" s="11" t="str">
        <f>'ILK50'!B18</f>
        <v>GÜNEY KORE CUMHURİYE</v>
      </c>
      <c r="C17" s="12">
        <f>'ILK50'!C18</f>
        <v>5744.8012199999994</v>
      </c>
      <c r="D17" s="12">
        <f>'ILK50'!D18</f>
        <v>4371.3615300000001</v>
      </c>
      <c r="E17" s="13">
        <f t="shared" si="0"/>
        <v>-23.907523296341303</v>
      </c>
      <c r="F17" s="12">
        <f>'ILK50'!F18</f>
        <v>21599.002089999998</v>
      </c>
      <c r="G17" s="13">
        <f t="shared" si="1"/>
        <v>2.1670049476942617</v>
      </c>
      <c r="H17" s="12">
        <f>'ILK50'!H18</f>
        <v>14939.397130000001</v>
      </c>
      <c r="I17" s="14">
        <f t="shared" si="2"/>
        <v>1.9695840224531305</v>
      </c>
      <c r="J17" s="15">
        <f t="shared" si="3"/>
        <v>-30.832928911485642</v>
      </c>
      <c r="M17" s="29"/>
      <c r="O17" s="29"/>
    </row>
    <row r="18" spans="1:15" s="28" customFormat="1" ht="20.100000000000001" customHeight="1" x14ac:dyDescent="0.2">
      <c r="A18" s="53">
        <v>15</v>
      </c>
      <c r="B18" s="48" t="str">
        <f>'ILK50'!B19</f>
        <v>LİBYA</v>
      </c>
      <c r="C18" s="49">
        <f>'ILK50'!C19</f>
        <v>2393.7583799999998</v>
      </c>
      <c r="D18" s="49">
        <f>'ILK50'!D19</f>
        <v>1413.8099</v>
      </c>
      <c r="E18" s="50">
        <f t="shared" si="0"/>
        <v>-40.937652195289651</v>
      </c>
      <c r="F18" s="49">
        <f>'ILK50'!F19</f>
        <v>21311.704980000002</v>
      </c>
      <c r="G18" s="50">
        <f t="shared" si="1"/>
        <v>2.1381807336757586</v>
      </c>
      <c r="H18" s="49">
        <f>'ILK50'!H19</f>
        <v>13357.267949999999</v>
      </c>
      <c r="I18" s="51">
        <f t="shared" si="2"/>
        <v>1.7609988749221552</v>
      </c>
      <c r="J18" s="52">
        <f t="shared" si="3"/>
        <v>-37.324264001706368</v>
      </c>
      <c r="M18" s="29"/>
      <c r="O18" s="29"/>
    </row>
    <row r="19" spans="1:15" s="28" customFormat="1" ht="20.100000000000001" customHeight="1" x14ac:dyDescent="0.2">
      <c r="A19" s="21">
        <v>16</v>
      </c>
      <c r="B19" s="11" t="str">
        <f>'ILK50'!B20</f>
        <v>KAZAKİSTAN</v>
      </c>
      <c r="C19" s="12">
        <f>'ILK50'!C20</f>
        <v>2089.6366600000001</v>
      </c>
      <c r="D19" s="12">
        <f>'ILK50'!D20</f>
        <v>878.31231000000002</v>
      </c>
      <c r="E19" s="13">
        <f t="shared" si="0"/>
        <v>-57.968180458702335</v>
      </c>
      <c r="F19" s="12">
        <f>'ILK50'!F20</f>
        <v>12039.489680000001</v>
      </c>
      <c r="G19" s="13">
        <f t="shared" si="1"/>
        <v>1.2079092170815198</v>
      </c>
      <c r="H19" s="12">
        <f>'ILK50'!H20</f>
        <v>11956.210289999999</v>
      </c>
      <c r="I19" s="14">
        <f t="shared" si="2"/>
        <v>1.5762858803040403</v>
      </c>
      <c r="J19" s="15">
        <f t="shared" si="3"/>
        <v>-0.6917186044716267</v>
      </c>
      <c r="M19" s="29"/>
      <c r="O19" s="29"/>
    </row>
    <row r="20" spans="1:15" s="28" customFormat="1" ht="20.100000000000001" customHeight="1" x14ac:dyDescent="0.2">
      <c r="A20" s="53">
        <v>17</v>
      </c>
      <c r="B20" s="48" t="str">
        <f>'ILK50'!B21</f>
        <v>BULGARİSTAN</v>
      </c>
      <c r="C20" s="49">
        <f>'ILK50'!C21</f>
        <v>2217.4871499999999</v>
      </c>
      <c r="D20" s="49">
        <f>'ILK50'!D21</f>
        <v>1598.56594</v>
      </c>
      <c r="E20" s="50">
        <f t="shared" si="0"/>
        <v>-27.910926563881098</v>
      </c>
      <c r="F20" s="49">
        <f>'ILK50'!F21</f>
        <v>16928.609210000002</v>
      </c>
      <c r="G20" s="50">
        <f t="shared" si="1"/>
        <v>1.6984293886724031</v>
      </c>
      <c r="H20" s="49">
        <f>'ILK50'!H21</f>
        <v>11904.58957</v>
      </c>
      <c r="I20" s="51">
        <f t="shared" si="2"/>
        <v>1.5694802947469526</v>
      </c>
      <c r="J20" s="52">
        <f t="shared" si="3"/>
        <v>-29.677686912591927</v>
      </c>
      <c r="M20" s="29"/>
      <c r="O20" s="29"/>
    </row>
    <row r="21" spans="1:15" s="28" customFormat="1" ht="20.100000000000001" customHeight="1" x14ac:dyDescent="0.2">
      <c r="A21" s="21">
        <v>18</v>
      </c>
      <c r="B21" s="11" t="str">
        <f>'ILK50'!B22</f>
        <v>HINDISTAN</v>
      </c>
      <c r="C21" s="12">
        <f>'ILK50'!C22</f>
        <v>3136.6095699999996</v>
      </c>
      <c r="D21" s="12">
        <f>'ILK50'!D22</f>
        <v>1126.6333999999999</v>
      </c>
      <c r="E21" s="13">
        <f t="shared" si="0"/>
        <v>-64.081171887771802</v>
      </c>
      <c r="F21" s="12">
        <f>'ILK50'!F22</f>
        <v>17292.65885</v>
      </c>
      <c r="G21" s="13">
        <f t="shared" si="1"/>
        <v>1.734954102536455</v>
      </c>
      <c r="H21" s="12">
        <f>'ILK50'!H22</f>
        <v>11105.361929999999</v>
      </c>
      <c r="I21" s="14">
        <f t="shared" si="2"/>
        <v>1.4641115187281495</v>
      </c>
      <c r="J21" s="15">
        <f t="shared" si="3"/>
        <v>-35.779905066478548</v>
      </c>
      <c r="M21" s="29"/>
      <c r="O21" s="29"/>
    </row>
    <row r="22" spans="1:15" s="28" customFormat="1" ht="20.100000000000001" customHeight="1" x14ac:dyDescent="0.2">
      <c r="A22" s="53">
        <v>19</v>
      </c>
      <c r="B22" s="48" t="str">
        <f>'ILK50'!B23</f>
        <v>SUDAN</v>
      </c>
      <c r="C22" s="49">
        <f>'ILK50'!C23</f>
        <v>2040.03495</v>
      </c>
      <c r="D22" s="49">
        <f>'ILK50'!D23</f>
        <v>1558.1810700000001</v>
      </c>
      <c r="E22" s="50">
        <f t="shared" si="0"/>
        <v>-23.619883571112343</v>
      </c>
      <c r="F22" s="49">
        <f>'ILK50'!F23</f>
        <v>9496.4791700000005</v>
      </c>
      <c r="G22" s="50">
        <f t="shared" si="1"/>
        <v>0.95277167256691064</v>
      </c>
      <c r="H22" s="49">
        <f>'ILK50'!H23</f>
        <v>9773.5975399999988</v>
      </c>
      <c r="I22" s="51">
        <f t="shared" si="2"/>
        <v>1.2885340277898627</v>
      </c>
      <c r="J22" s="52">
        <f t="shared" si="3"/>
        <v>2.9181169677645733</v>
      </c>
      <c r="M22" s="29"/>
      <c r="O22" s="29"/>
    </row>
    <row r="23" spans="1:15" s="28" customFormat="1" ht="20.100000000000001" customHeight="1" thickBot="1" x14ac:dyDescent="0.25">
      <c r="A23" s="22">
        <v>20</v>
      </c>
      <c r="B23" s="16" t="str">
        <f>'ILK50'!B24</f>
        <v>NİJERYA</v>
      </c>
      <c r="C23" s="17">
        <f>'ILK50'!C24</f>
        <v>521.83654999999999</v>
      </c>
      <c r="D23" s="17">
        <f>'ILK50'!D24</f>
        <v>2559.2131099999997</v>
      </c>
      <c r="E23" s="18">
        <f t="shared" si="0"/>
        <v>390.42427365426965</v>
      </c>
      <c r="F23" s="17">
        <f>'ILK50'!F24</f>
        <v>4561.1817899999996</v>
      </c>
      <c r="G23" s="18">
        <f t="shared" si="1"/>
        <v>0.45761852631326677</v>
      </c>
      <c r="H23" s="17">
        <f>'ILK50'!H24</f>
        <v>9025.4420399999999</v>
      </c>
      <c r="I23" s="19">
        <f t="shared" si="2"/>
        <v>1.1898985134991713</v>
      </c>
      <c r="J23" s="20">
        <f t="shared" si="3"/>
        <v>97.875078335783684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116188.19018999999</v>
      </c>
      <c r="D24" s="66">
        <f>SUM(D4:D23)</f>
        <v>87790.582079999993</v>
      </c>
      <c r="E24" s="67">
        <f t="shared" si="0"/>
        <v>-24.441045224615358</v>
      </c>
      <c r="F24" s="66">
        <f>SUM(F4:F23)</f>
        <v>669416.58866999997</v>
      </c>
      <c r="G24" s="68">
        <f t="shared" si="1"/>
        <v>67.161855611288786</v>
      </c>
      <c r="H24" s="66">
        <f>SUM(H4:H23)</f>
        <v>507338.44201000006</v>
      </c>
      <c r="I24" s="68">
        <f t="shared" si="2"/>
        <v>66.886614008845214</v>
      </c>
      <c r="J24" s="69">
        <f>(H24-F24)/F24*100</f>
        <v>-24.211850946511131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49646.835810000019</v>
      </c>
      <c r="D25" s="5">
        <f>D27-D24</f>
        <v>40588.549760000009</v>
      </c>
      <c r="E25" s="6">
        <f>(D25-C25)/C25*100</f>
        <v>-18.245444855068612</v>
      </c>
      <c r="F25" s="5">
        <f>F27-F24</f>
        <v>327304.81305</v>
      </c>
      <c r="G25" s="7">
        <f t="shared" si="1"/>
        <v>32.838144388711221</v>
      </c>
      <c r="H25" s="5">
        <f>H27-H24</f>
        <v>251166.75297999993</v>
      </c>
      <c r="I25" s="7">
        <f t="shared" si="2"/>
        <v>33.113385991154786</v>
      </c>
      <c r="J25" s="8">
        <f>(H25-F25)/F25*100</f>
        <v>-23.262126627624326</v>
      </c>
    </row>
    <row r="26" spans="1:15" ht="30" customHeight="1" thickBot="1" x14ac:dyDescent="0.25">
      <c r="A26" s="101" t="s">
        <v>7</v>
      </c>
      <c r="B26" s="102"/>
      <c r="C26" s="58">
        <f>'ILK50'!C58</f>
        <v>64098.258790000022</v>
      </c>
      <c r="D26" s="58">
        <f>'ILK50'!D58</f>
        <v>60169.838109999997</v>
      </c>
      <c r="E26" s="59">
        <f>(D26-C26)/C26*100</f>
        <v>-6.1287478851342811</v>
      </c>
      <c r="F26" s="58">
        <f>'ILK50'!F58</f>
        <v>412100.75236000004</v>
      </c>
      <c r="G26" s="60">
        <f t="shared" si="1"/>
        <v>41.34563095051989</v>
      </c>
      <c r="H26" s="58">
        <f>'ILK50'!H58</f>
        <v>329130.55979000009</v>
      </c>
      <c r="I26" s="60">
        <f t="shared" si="2"/>
        <v>43.391998098884386</v>
      </c>
      <c r="J26" s="61">
        <f>(H26-F26)/F26*100</f>
        <v>-20.133472723563351</v>
      </c>
    </row>
    <row r="27" spans="1:15" ht="45.4" customHeight="1" thickBot="1" x14ac:dyDescent="0.25">
      <c r="A27" s="94" t="s">
        <v>12</v>
      </c>
      <c r="B27" s="95" t="s">
        <v>1</v>
      </c>
      <c r="C27" s="62">
        <f>'ILK50'!C59</f>
        <v>165835.02600000001</v>
      </c>
      <c r="D27" s="62">
        <f>'ILK50'!D59</f>
        <v>128379.13184</v>
      </c>
      <c r="E27" s="63">
        <f>(D27-C27)/C27*100</f>
        <v>-22.586238301672175</v>
      </c>
      <c r="F27" s="62">
        <f>'ILK50'!F59</f>
        <v>996721.40171999997</v>
      </c>
      <c r="G27" s="64">
        <f t="shared" si="1"/>
        <v>100</v>
      </c>
      <c r="H27" s="62">
        <f>'ILK50'!H59</f>
        <v>758505.19498999999</v>
      </c>
      <c r="I27" s="64">
        <f t="shared" si="2"/>
        <v>100</v>
      </c>
      <c r="J27" s="65">
        <f>(H27-F27)/F27*100</f>
        <v>-23.899979103380378</v>
      </c>
    </row>
    <row r="28" spans="1:15" ht="19.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15" customHeight="1" x14ac:dyDescent="0.2"/>
    <row r="31" spans="1:15" s="35" customFormat="1" ht="13.15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F15" sqref="F15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TEMMUZ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TEMMUZ</v>
      </c>
      <c r="D3" s="2" t="str">
        <f>'ILK50'!D3</f>
        <v>2020 
TEMMUZ</v>
      </c>
      <c r="E3" s="3" t="str">
        <f>'ILK50'!E3</f>
        <v>DEĞİŞİM %</v>
      </c>
      <c r="F3" s="43" t="str">
        <f>'ILK50'!F3</f>
        <v>2019
OCAK - TEMMUZ</v>
      </c>
      <c r="G3" s="3" t="str">
        <f>'ILK50'!G3</f>
        <v>PAY 
%</v>
      </c>
      <c r="H3" s="43" t="str">
        <f>'ILK50'!H3</f>
        <v>2020 
OCAK - TEMMUZ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>ALMANYA</v>
      </c>
      <c r="C4" s="49">
        <f>'ILK50'!C4</f>
        <v>11882.216380000002</v>
      </c>
      <c r="D4" s="49">
        <f>'ILK50'!D4</f>
        <v>13367.025089999999</v>
      </c>
      <c r="E4" s="50">
        <f t="shared" ref="E4:E14" si="0">(D4-C4)/C4*100</f>
        <v>12.4960585004933</v>
      </c>
      <c r="F4" s="49">
        <f>'ILK50'!F4</f>
        <v>77128.004650000003</v>
      </c>
      <c r="G4" s="50">
        <f t="shared" ref="G4:G17" si="1">(F4*100)/$F$17</f>
        <v>7.7381708185359983</v>
      </c>
      <c r="H4" s="49">
        <f>'ILK50'!H4</f>
        <v>66292.643209999995</v>
      </c>
      <c r="I4" s="51">
        <f t="shared" ref="I4:I17" si="2">(H4*100)/$H$17</f>
        <v>8.7399062851341434</v>
      </c>
      <c r="J4" s="52">
        <f t="shared" ref="J4:J13" si="3">(H4-F4)/F4*100</f>
        <v>-14.048543702342503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>RUSYA FEDERASYONU</v>
      </c>
      <c r="C5" s="12">
        <f>'ILK50'!C5</f>
        <v>21963.047070000001</v>
      </c>
      <c r="D5" s="12">
        <f>'ILK50'!D5</f>
        <v>8696.1534200000006</v>
      </c>
      <c r="E5" s="13">
        <f t="shared" si="0"/>
        <v>-60.405523913490391</v>
      </c>
      <c r="F5" s="12">
        <f>'ILK50'!F5</f>
        <v>105692.99712999999</v>
      </c>
      <c r="G5" s="13">
        <f t="shared" si="1"/>
        <v>10.604066186158947</v>
      </c>
      <c r="H5" s="12">
        <f>'ILK50'!H5</f>
        <v>62848.861819999998</v>
      </c>
      <c r="I5" s="14">
        <f t="shared" si="2"/>
        <v>8.2858841620496211</v>
      </c>
      <c r="J5" s="15">
        <f t="shared" si="3"/>
        <v>-40.536399263333102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İTALYA</v>
      </c>
      <c r="C6" s="49">
        <f>'ILK50'!C6</f>
        <v>12021.29494</v>
      </c>
      <c r="D6" s="49">
        <f>'ILK50'!D6</f>
        <v>6389.5064699999994</v>
      </c>
      <c r="E6" s="50">
        <f t="shared" si="0"/>
        <v>-46.848434366755505</v>
      </c>
      <c r="F6" s="49">
        <f>'ILK50'!F6</f>
        <v>74146.063200000004</v>
      </c>
      <c r="G6" s="50">
        <f t="shared" si="1"/>
        <v>7.4389957988309749</v>
      </c>
      <c r="H6" s="49">
        <f>'ILK50'!H6</f>
        <v>46841.83842</v>
      </c>
      <c r="I6" s="51">
        <f t="shared" si="2"/>
        <v>6.1755461570197365</v>
      </c>
      <c r="J6" s="52">
        <f t="shared" si="3"/>
        <v>-36.824915041477212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IRAK</v>
      </c>
      <c r="C7" s="12">
        <f>'ILK50'!C7</f>
        <v>8437.5947100000012</v>
      </c>
      <c r="D7" s="12">
        <f>'ILK50'!D7</f>
        <v>6913.57924</v>
      </c>
      <c r="E7" s="13">
        <f t="shared" si="0"/>
        <v>-18.062202824150592</v>
      </c>
      <c r="F7" s="12">
        <f>'ILK50'!F7</f>
        <v>53449.287320000003</v>
      </c>
      <c r="G7" s="13">
        <f t="shared" si="1"/>
        <v>5.362510248878456</v>
      </c>
      <c r="H7" s="12">
        <f>'ILK50'!H7</f>
        <v>42729.876960000001</v>
      </c>
      <c r="I7" s="14">
        <f t="shared" si="2"/>
        <v>5.6334323406398488</v>
      </c>
      <c r="J7" s="15">
        <f t="shared" si="3"/>
        <v>-20.055291468758167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İSPANYA</v>
      </c>
      <c r="C8" s="49">
        <f>'ILK50'!C8</f>
        <v>4969.2082099999998</v>
      </c>
      <c r="D8" s="49">
        <f>'ILK50'!D8</f>
        <v>7815.47433</v>
      </c>
      <c r="E8" s="50">
        <f t="shared" si="0"/>
        <v>57.278061206455263</v>
      </c>
      <c r="F8" s="49">
        <f>'ILK50'!F8</f>
        <v>37291.863409999998</v>
      </c>
      <c r="G8" s="50">
        <f t="shared" si="1"/>
        <v>3.7414530625756615</v>
      </c>
      <c r="H8" s="49">
        <f>'ILK50'!H8</f>
        <v>35341.19526</v>
      </c>
      <c r="I8" s="51">
        <f t="shared" si="2"/>
        <v>4.6593214513798991</v>
      </c>
      <c r="J8" s="52">
        <f t="shared" si="3"/>
        <v>-5.2308143697558336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>FRANSA</v>
      </c>
      <c r="C9" s="12">
        <f>'ILK50'!C9</f>
        <v>8287.0209900000009</v>
      </c>
      <c r="D9" s="12">
        <f>'ILK50'!D9</f>
        <v>7823.50378</v>
      </c>
      <c r="E9" s="13">
        <f t="shared" si="0"/>
        <v>-5.5932911303027941</v>
      </c>
      <c r="F9" s="12">
        <f>'ILK50'!F9</f>
        <v>39667.259760000001</v>
      </c>
      <c r="G9" s="13">
        <f t="shared" si="1"/>
        <v>3.9797740563760233</v>
      </c>
      <c r="H9" s="12">
        <f>'ILK50'!H9</f>
        <v>27941.616979999999</v>
      </c>
      <c r="I9" s="14">
        <f t="shared" si="2"/>
        <v>3.6837739760461861</v>
      </c>
      <c r="J9" s="15">
        <f t="shared" si="3"/>
        <v>-29.560002004030544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ROMANYA</v>
      </c>
      <c r="C10" s="49">
        <f>'ILK50'!C10</f>
        <v>2826.3065299999998</v>
      </c>
      <c r="D10" s="49">
        <f>'ILK50'!D10</f>
        <v>2764.39671</v>
      </c>
      <c r="E10" s="50">
        <f t="shared" si="0"/>
        <v>-2.1904849789948244</v>
      </c>
      <c r="F10" s="49">
        <f>'ILK50'!F10</f>
        <v>30158.626649999998</v>
      </c>
      <c r="G10" s="50">
        <f t="shared" si="1"/>
        <v>3.0257829919129393</v>
      </c>
      <c r="H10" s="49">
        <f>'ILK50'!H10</f>
        <v>24596.423309999998</v>
      </c>
      <c r="I10" s="51">
        <f t="shared" si="2"/>
        <v>3.2427494857598536</v>
      </c>
      <c r="J10" s="52">
        <f t="shared" si="3"/>
        <v>-18.443158584610153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HOLLANDA</v>
      </c>
      <c r="C11" s="12">
        <f>'ILK50'!C11</f>
        <v>4989.4879900000005</v>
      </c>
      <c r="D11" s="12">
        <f>'ILK50'!D11</f>
        <v>4512.7948699999997</v>
      </c>
      <c r="E11" s="13">
        <f t="shared" si="0"/>
        <v>-9.5539486407301837</v>
      </c>
      <c r="F11" s="12">
        <f>'ILK50'!F11</f>
        <v>22929.189910000001</v>
      </c>
      <c r="G11" s="13">
        <f t="shared" si="1"/>
        <v>2.3004612793938271</v>
      </c>
      <c r="H11" s="12">
        <f>'ILK50'!H11</f>
        <v>24124.194670000001</v>
      </c>
      <c r="I11" s="14">
        <f t="shared" si="2"/>
        <v>3.1804916867204911</v>
      </c>
      <c r="J11" s="15">
        <f t="shared" si="3"/>
        <v>5.2117181840725566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>İNGİLTERE</v>
      </c>
      <c r="C12" s="49">
        <f>'ILK50'!C12</f>
        <v>4845.1391399999993</v>
      </c>
      <c r="D12" s="49">
        <f>'ILK50'!D12</f>
        <v>4810.7075000000004</v>
      </c>
      <c r="E12" s="50">
        <f t="shared" si="0"/>
        <v>-0.71064295585944481</v>
      </c>
      <c r="F12" s="49">
        <f>'ILK50'!F12</f>
        <v>31874.576539999998</v>
      </c>
      <c r="G12" s="50">
        <f t="shared" si="1"/>
        <v>3.1979424225260327</v>
      </c>
      <c r="H12" s="49">
        <f>'ILK50'!H12</f>
        <v>23988.0236</v>
      </c>
      <c r="I12" s="51">
        <f t="shared" si="2"/>
        <v>3.1625391307064485</v>
      </c>
      <c r="J12" s="52">
        <f t="shared" si="3"/>
        <v>-24.742455574595684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ABD</v>
      </c>
      <c r="C13" s="12">
        <f>'ILK50'!C13</f>
        <v>6422.3941500000001</v>
      </c>
      <c r="D13" s="12">
        <f>'ILK50'!D13</f>
        <v>4198.4128300000002</v>
      </c>
      <c r="E13" s="13">
        <f t="shared" si="0"/>
        <v>-34.628539888041594</v>
      </c>
      <c r="F13" s="12">
        <f>'ILK50'!F13</f>
        <v>24446.415489999999</v>
      </c>
      <c r="G13" s="13">
        <f t="shared" si="1"/>
        <v>2.4526829109733028</v>
      </c>
      <c r="H13" s="12">
        <f>'ILK50'!H13</f>
        <v>20195.139879999999</v>
      </c>
      <c r="I13" s="14">
        <f t="shared" si="2"/>
        <v>2.6624919662239424</v>
      </c>
      <c r="J13" s="15">
        <f t="shared" si="3"/>
        <v>-17.3901798066838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86643.710109999985</v>
      </c>
      <c r="D14" s="74">
        <f>SUM(D4:D13)</f>
        <v>67291.554239999998</v>
      </c>
      <c r="E14" s="75">
        <f t="shared" si="0"/>
        <v>-22.33532687535094</v>
      </c>
      <c r="F14" s="74">
        <f>SUM(F4:F13)</f>
        <v>496784.28405999998</v>
      </c>
      <c r="G14" s="76">
        <f t="shared" si="1"/>
        <v>49.841839776162161</v>
      </c>
      <c r="H14" s="74">
        <f>SUM(H4:H13)</f>
        <v>374899.81410999998</v>
      </c>
      <c r="I14" s="76">
        <f t="shared" si="2"/>
        <v>49.426136641680166</v>
      </c>
      <c r="J14" s="77">
        <f>(H14-F14)/F14*100</f>
        <v>-24.534687159161258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79191.315890000027</v>
      </c>
      <c r="D15" s="70">
        <f>D17-D14</f>
        <v>61087.577600000004</v>
      </c>
      <c r="E15" s="71">
        <f>(D15-C15)/C15*100</f>
        <v>-22.860762050155671</v>
      </c>
      <c r="F15" s="70">
        <f>F17-F14</f>
        <v>499937.11765999999</v>
      </c>
      <c r="G15" s="72">
        <f t="shared" si="1"/>
        <v>50.158160223837847</v>
      </c>
      <c r="H15" s="70">
        <f>H17-H14</f>
        <v>383605.38088000001</v>
      </c>
      <c r="I15" s="72">
        <f t="shared" si="2"/>
        <v>50.573863358319834</v>
      </c>
      <c r="J15" s="73">
        <f>(H15-F15)/F15*100</f>
        <v>-23.269273808774386</v>
      </c>
    </row>
    <row r="16" spans="1:15" ht="30" customHeight="1" thickBot="1" x14ac:dyDescent="0.25">
      <c r="A16" s="101" t="s">
        <v>7</v>
      </c>
      <c r="B16" s="102"/>
      <c r="C16" s="58">
        <f>'ILK50'!C58</f>
        <v>64098.258790000022</v>
      </c>
      <c r="D16" s="58">
        <f>'ILK50'!D58</f>
        <v>60169.838109999997</v>
      </c>
      <c r="E16" s="59">
        <f>(D16-C16)/C16*100</f>
        <v>-6.1287478851342811</v>
      </c>
      <c r="F16" s="58">
        <f>'ILK50'!F58</f>
        <v>412100.75236000004</v>
      </c>
      <c r="G16" s="60">
        <f t="shared" si="1"/>
        <v>41.34563095051989</v>
      </c>
      <c r="H16" s="58">
        <f>'ILK50'!H58</f>
        <v>329130.55979000009</v>
      </c>
      <c r="I16" s="60">
        <f t="shared" si="2"/>
        <v>43.391998098884386</v>
      </c>
      <c r="J16" s="61">
        <f>(H16-F16)/F16*100</f>
        <v>-20.133472723563351</v>
      </c>
    </row>
    <row r="17" spans="1:10" ht="45.4" customHeight="1" thickBot="1" x14ac:dyDescent="0.25">
      <c r="A17" s="94" t="s">
        <v>12</v>
      </c>
      <c r="B17" s="95" t="s">
        <v>1</v>
      </c>
      <c r="C17" s="62">
        <f>'ILK50'!C59</f>
        <v>165835.02600000001</v>
      </c>
      <c r="D17" s="62">
        <f>'ILK50'!D59</f>
        <v>128379.13184</v>
      </c>
      <c r="E17" s="63">
        <f>(D17-C17)/C17*100</f>
        <v>-22.586238301672175</v>
      </c>
      <c r="F17" s="62">
        <f>'ILK50'!F59</f>
        <v>996721.40171999997</v>
      </c>
      <c r="G17" s="64">
        <f t="shared" si="1"/>
        <v>100</v>
      </c>
      <c r="H17" s="62">
        <f>'ILK50'!H59</f>
        <v>758505.19498999999</v>
      </c>
      <c r="I17" s="64">
        <f t="shared" si="2"/>
        <v>100</v>
      </c>
      <c r="J17" s="65">
        <f>(H17-F17)/F17*100</f>
        <v>-23.899979103380378</v>
      </c>
    </row>
    <row r="18" spans="1:10" ht="19.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15" customHeight="1" x14ac:dyDescent="0.2"/>
    <row r="21" spans="1:10" s="35" customFormat="1" ht="13.15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Suleyman Bal</cp:lastModifiedBy>
  <cp:lastPrinted>2019-06-10T09:01:56Z</cp:lastPrinted>
  <dcterms:created xsi:type="dcterms:W3CDTF">2004-07-01T10:11:22Z</dcterms:created>
  <dcterms:modified xsi:type="dcterms:W3CDTF">2020-08-05T06:23:05Z</dcterms:modified>
</cp:coreProperties>
</file>