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6- HAZİRAN\"/>
    </mc:Choice>
  </mc:AlternateContent>
  <xr:revisionPtr revIDLastSave="0" documentId="13_ncr:1_{B83E4931-AB20-4391-9C3C-1546DC49FD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F14" i="5"/>
  <c r="C57" i="1"/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D14" i="1"/>
  <c r="D25" i="1" s="1"/>
  <c r="C14" i="1"/>
  <c r="C25" i="1" s="1"/>
  <c r="C56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59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G9" i="4" l="1"/>
  <c r="J16" i="5"/>
  <c r="J22" i="4"/>
  <c r="J14" i="4"/>
  <c r="J8" i="4"/>
  <c r="I8" i="5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C15" i="5" s="1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C25" i="4" s="1"/>
  <c r="E5" i="5"/>
  <c r="E9" i="5"/>
  <c r="E11" i="5"/>
  <c r="E13" i="5"/>
  <c r="E14" i="1"/>
  <c r="E4" i="5"/>
  <c r="E6" i="5"/>
  <c r="E8" i="5"/>
  <c r="D14" i="5"/>
  <c r="D15" i="5" s="1"/>
  <c r="J11" i="4"/>
  <c r="G22" i="4"/>
  <c r="J6" i="5"/>
  <c r="G14" i="5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57" i="1" s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<sst xmlns="http://schemas.openxmlformats.org/spreadsheetml/2006/main" count="89" uniqueCount="70">
  <si>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</si>
  <si>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</si>
  <si>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</si>
  <si>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</si>
  <si>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</si>
  <si>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</si>
  <si>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</si>
  <si>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</si>
  <si>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</si>
  <si>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</si>
  <si>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</si>
  <si>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</si>
  <si>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</si>
  <si>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</si>
  <si>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</si>
  <si>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İTALYA</t>
  </si>
  <si>
    <t>IRAK</t>
  </si>
  <si>
    <t>İSPANYA</t>
  </si>
  <si>
    <t>FRANSA</t>
  </si>
  <si>
    <t>HOLLANDA</t>
  </si>
  <si>
    <t>BULGARİSTAN</t>
  </si>
  <si>
    <t>İSRAİL</t>
  </si>
  <si>
    <t>CEZAYİR</t>
  </si>
  <si>
    <t>KAZAKİSTAN</t>
  </si>
  <si>
    <t>YUNANİSTAN</t>
  </si>
  <si>
    <t>SIRBİSTAN</t>
  </si>
  <si>
    <t>İSVİÇRE</t>
  </si>
  <si>
    <t>ARNAVUTLUK</t>
  </si>
  <si>
    <t>SLOVAKYA</t>
  </si>
  <si>
    <t>GÜRCİSTAN</t>
  </si>
  <si>
    <t>AVUSTRALYA</t>
  </si>
  <si>
    <t>BELÇİKA</t>
  </si>
  <si>
    <t>LİTVANYA</t>
  </si>
  <si>
    <t>KIRGIZİSTAN</t>
  </si>
  <si>
    <t>LİBYA</t>
  </si>
  <si>
    <t>KKTC</t>
  </si>
  <si>
    <t>ÇEKYA</t>
  </si>
  <si>
    <t>KUZEY MAKEDONYA CUMHURİYETİ</t>
  </si>
  <si>
    <t>BOSNA-HERSEK</t>
  </si>
  <si>
    <t>RUSYA FEDERASYONU</t>
  </si>
  <si>
    <t>ALMANYA</t>
  </si>
  <si>
    <t>ROMANYA</t>
  </si>
  <si>
    <t>SUUDİ ARABİSTAN</t>
  </si>
  <si>
    <t>POLONYA</t>
  </si>
  <si>
    <t>HINDISTAN</t>
  </si>
  <si>
    <t>SUDAN</t>
  </si>
  <si>
    <t>BEYAZ RUSYA</t>
  </si>
  <si>
    <t>UKRAYNA</t>
  </si>
  <si>
    <t>AZERBAYCAN-NAHÇİVAN</t>
  </si>
  <si>
    <t>FAS</t>
  </si>
  <si>
    <t>NİJERYA</t>
  </si>
  <si>
    <t>YEMEN</t>
  </si>
  <si>
    <t>PORTEKİZ</t>
  </si>
  <si>
    <t>AVUSTURYA</t>
  </si>
  <si>
    <t>MISIR</t>
  </si>
  <si>
    <t>HONG KONG</t>
  </si>
  <si>
    <t>ÇİN HALK CUMHURİYETİ</t>
  </si>
  <si>
    <t>BİRLEŞİK ARAP EMİRLİKLERİ</t>
  </si>
  <si>
    <t>İNGİLTERE</t>
  </si>
  <si>
    <t>ÜRDÜN</t>
  </si>
  <si>
    <t>İSVEÇ</t>
  </si>
  <si>
    <t>2020 HAZİRAN</t>
  </si>
  <si>
    <t>2019 
HAZİRAN</t>
  </si>
  <si>
    <t>2020 
HAZİRAN</t>
  </si>
  <si>
    <t>2019
OCAK - HAZİRAN</t>
  </si>
  <si>
    <t>2020 
OCAK - HAZİRAN</t>
  </si>
  <si>
    <t>GÜNEY KORE CUMHURİYE</t>
  </si>
  <si>
    <t>ABD</t>
  </si>
  <si>
    <t>KATAR</t>
  </si>
  <si>
    <t>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</si>
</sst>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118281</xdr:colOff>
      <xdr:row>0</xdr:row>
      <xdr:rowOff>68108</xdr:rowOff>
    </xdr:from>
    <xdr:to>
      <xdr:col>1</xdr:col>
      <xdr:colOff>1966131</xdr:colOff>
      <xdr:row>1</xdr:row>
      <xdr:rowOff>426248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281" y="68108"/>
          <a:ext cx="2461683" cy="89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topLeftCell="A28" zoomScale="85" zoomScaleNormal="85" workbookViewId="0">
      <selection activeCell="F57" sqref="F57"/>
    </sheetView>
  </sheetViews>
  <sheetFormatPr defaultColWidth="9.140625" defaultRowHeight="14.2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1.7109375" style="24" customWidth="1"/>
    <col min="7" max="7" width="11.7109375" style="36" customWidth="1"/>
    <col min="8" max="8" width="21.7109375" style="24" customWidth="1"/>
    <col min="9" max="9" width="11.7109375" style="24" customWidth="1"/>
    <col min="10" max="10" width="11.5703125" style="38" customWidth="1"/>
    <col min="11" max="11" width="10.7109375" style="24" customWidth="1"/>
    <col min="12" max="12" width="14" style="84" customWidth="1"/>
    <col min="13" max="16" width="15.42578125" style="85" customWidth="1"/>
    <col min="17" max="16384" width="9.140625" style="24"/>
  </cols>
  <sheetData>
    <row r="1" spans="1:16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5" customHeight="1" x14ac:dyDescent="0.2">
      <c r="A2" s="78"/>
      <c r="B2" s="103" t="s">
        <v>61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" customHeight="1" x14ac:dyDescent="0.2">
      <c r="A3" s="109" t="s">
        <v>8</v>
      </c>
      <c r="B3" s="110"/>
      <c r="C3" s="42" t="s">
        <v>62</v>
      </c>
      <c r="D3" s="42" t="s">
        <v>63</v>
      </c>
      <c r="E3" s="9" t="s">
        <v>0</v>
      </c>
      <c r="F3" s="42" t="s">
        <v>64</v>
      </c>
      <c r="G3" s="9" t="s">
        <v>13</v>
      </c>
      <c r="H3" s="42" t="s">
        <v>65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00000000000001" customHeight="1" x14ac:dyDescent="0.2">
      <c r="A4" s="47">
        <v>1</v>
      </c>
      <c r="B4" s="48" t="s">
        <v>39</v>
      </c>
      <c r="C4" s="49">
        <v>6996.91255</v>
      </c>
      <c r="D4" s="49">
        <v>8416.2839600000007</v>
      </c>
      <c r="E4" s="50">
        <f t="shared" ref="E4:E56" si="0">(D4-C4)/C4*100</f>
        <v>20.285681718288743</v>
      </c>
      <c r="F4" s="49">
        <v>83807.098360000004</v>
      </c>
      <c r="G4" s="50">
        <f>(F4*100)/$F$59</f>
        <v>10.085190697184167</v>
      </c>
      <c r="H4" s="49">
        <v>54152.708399999996</v>
      </c>
      <c r="I4" s="51">
        <f>(H4*100)/$H$59</f>
        <v>8.5881885250748802</v>
      </c>
      <c r="J4" s="52">
        <f t="shared" ref="J4:J32" si="1">(H4-F4)/F4*100</f>
        <v>-35.384102946288913</v>
      </c>
      <c r="K4" s="27"/>
      <c r="L4" s="86"/>
      <c r="M4" s="87"/>
      <c r="N4" s="87"/>
      <c r="O4" s="87"/>
      <c r="P4" s="87"/>
    </row>
    <row r="5" spans="1:16" s="28" customFormat="1" ht="20.100000000000001" customHeight="1" x14ac:dyDescent="0.2">
      <c r="A5" s="21">
        <v>2</v>
      </c>
      <c r="B5" s="11" t="s">
        <v>40</v>
      </c>
      <c r="C5" s="12">
        <v>7619.3408899999995</v>
      </c>
      <c r="D5" s="12">
        <v>8533.4466699999994</v>
      </c>
      <c r="E5" s="13">
        <f>(D5-C5)/C5*100</f>
        <v>11.997176569428959</v>
      </c>
      <c r="F5" s="12">
        <v>65260.562090000007</v>
      </c>
      <c r="G5" s="13">
        <f>(F5*100)/$F$59</f>
        <v>7.8533349389556149</v>
      </c>
      <c r="H5" s="12">
        <v>52970.188860000002</v>
      </c>
      <c r="I5" s="14">
        <f t="shared" ref="I5:I14" si="2">(H5*100)/$H$59</f>
        <v>8.4006503382663915</v>
      </c>
      <c r="J5" s="15">
        <f t="shared" si="1"/>
        <v>-18.832772560325957</v>
      </c>
      <c r="K5" s="27"/>
      <c r="L5" s="86"/>
      <c r="M5" s="87"/>
      <c r="N5" s="87"/>
      <c r="O5" s="87"/>
      <c r="P5" s="87"/>
    </row>
    <row r="6" spans="1:16" s="28" customFormat="1" ht="20.100000000000001" customHeight="1" x14ac:dyDescent="0.2">
      <c r="A6" s="53">
        <v>3</v>
      </c>
      <c r="B6" s="48" t="s">
        <v>15</v>
      </c>
      <c r="C6" s="49">
        <v>7104.4972099999995</v>
      </c>
      <c r="D6" s="49">
        <v>5779.7200400000002</v>
      </c>
      <c r="E6" s="50">
        <f t="shared" si="0"/>
        <v>-18.64702217259368</v>
      </c>
      <c r="F6" s="49">
        <v>62125.082200000004</v>
      </c>
      <c r="G6" s="50">
        <f t="shared" ref="G6:G39" si="3">(F6*100)/$F$59</f>
        <v>7.4760171074516339</v>
      </c>
      <c r="H6" s="49">
        <v>40455.670880000005</v>
      </c>
      <c r="I6" s="51">
        <f t="shared" si="2"/>
        <v>6.415947395639809</v>
      </c>
      <c r="J6" s="52">
        <f t="shared" si="1"/>
        <v>-34.880294001445996</v>
      </c>
      <c r="K6" s="27"/>
      <c r="L6" s="86"/>
      <c r="M6" s="87"/>
      <c r="N6" s="87"/>
      <c r="O6" s="87"/>
      <c r="P6" s="87"/>
    </row>
    <row r="7" spans="1:16" s="28" customFormat="1" ht="20.100000000000001" customHeight="1" x14ac:dyDescent="0.2">
      <c r="A7" s="21">
        <v>4</v>
      </c>
      <c r="B7" s="11" t="s">
        <v>16</v>
      </c>
      <c r="C7" s="12">
        <v>3241.7986700000001</v>
      </c>
      <c r="D7" s="12">
        <v>6093.2144699999999</v>
      </c>
      <c r="E7" s="13">
        <f t="shared" si="0"/>
        <v>87.957831138230418</v>
      </c>
      <c r="F7" s="12">
        <v>45035.896609999996</v>
      </c>
      <c r="G7" s="13">
        <f t="shared" si="3"/>
        <v>5.4195362256725188</v>
      </c>
      <c r="H7" s="12">
        <v>35831.581210000004</v>
      </c>
      <c r="I7" s="14">
        <f t="shared" si="2"/>
        <v>5.6826035793070453</v>
      </c>
      <c r="J7" s="15">
        <f t="shared" si="1"/>
        <v>-20.437730994249197</v>
      </c>
      <c r="K7" s="30"/>
      <c r="L7" s="86"/>
      <c r="M7" s="87"/>
      <c r="N7" s="87"/>
      <c r="O7" s="87"/>
      <c r="P7" s="87"/>
    </row>
    <row r="8" spans="1:16" s="28" customFormat="1" ht="20.100000000000001" customHeight="1" x14ac:dyDescent="0.2">
      <c r="A8" s="53">
        <v>5</v>
      </c>
      <c r="B8" s="48" t="s">
        <v>17</v>
      </c>
      <c r="C8" s="49">
        <v>3606.5824700000003</v>
      </c>
      <c r="D8" s="49">
        <v>3731.3934399999998</v>
      </c>
      <c r="E8" s="50">
        <f>(D8-C8)/C8*100</f>
        <v>3.460643726802108</v>
      </c>
      <c r="F8" s="49">
        <v>32322.655200000001</v>
      </c>
      <c r="G8" s="50">
        <f>(F8*100)/$F$59</f>
        <v>3.8896483461467435</v>
      </c>
      <c r="H8" s="49">
        <v>27529.628170000004</v>
      </c>
      <c r="I8" s="51">
        <f t="shared" si="2"/>
        <v>4.3659799063563032</v>
      </c>
      <c r="J8" s="52">
        <f t="shared" si="1"/>
        <v>-14.828692136653418</v>
      </c>
      <c r="L8" s="86"/>
      <c r="M8" s="87"/>
      <c r="N8" s="87"/>
      <c r="O8" s="87"/>
      <c r="P8" s="87"/>
    </row>
    <row r="9" spans="1:16" s="28" customFormat="1" ht="20.100000000000001" customHeight="1" x14ac:dyDescent="0.2">
      <c r="A9" s="21">
        <v>6</v>
      </c>
      <c r="B9" s="11" t="s">
        <v>41</v>
      </c>
      <c r="C9" s="12">
        <v>2333.8509599999998</v>
      </c>
      <c r="D9" s="12">
        <v>3356.9741800000002</v>
      </c>
      <c r="E9" s="13">
        <f t="shared" si="0"/>
        <v>43.838412886485287</v>
      </c>
      <c r="F9" s="12">
        <v>27332.87761</v>
      </c>
      <c r="G9" s="13">
        <f t="shared" si="3"/>
        <v>3.2891877704145993</v>
      </c>
      <c r="H9" s="12">
        <v>21832.552889999999</v>
      </c>
      <c r="I9" s="14">
        <f>(H9*100)/$H$59</f>
        <v>3.4624691126803993</v>
      </c>
      <c r="J9" s="15">
        <f>(H9-F9)/F9*100</f>
        <v>-20.12347473427991</v>
      </c>
      <c r="L9" s="86"/>
      <c r="M9" s="87"/>
      <c r="N9" s="87"/>
      <c r="O9" s="87"/>
      <c r="P9" s="87"/>
    </row>
    <row r="10" spans="1:16" s="28" customFormat="1" ht="20.100000000000001" customHeight="1" x14ac:dyDescent="0.2">
      <c r="A10" s="53">
        <v>7</v>
      </c>
      <c r="B10" s="48" t="s">
        <v>18</v>
      </c>
      <c r="C10" s="49">
        <v>6378.3028299999996</v>
      </c>
      <c r="D10" s="49">
        <v>4180.2425000000003</v>
      </c>
      <c r="E10" s="50">
        <f t="shared" si="0"/>
        <v>-34.461523520983391</v>
      </c>
      <c r="F10" s="49">
        <v>31380.295489999997</v>
      </c>
      <c r="G10" s="50">
        <f t="shared" si="3"/>
        <v>3.7762465273668049</v>
      </c>
      <c r="H10" s="49">
        <v>20119.791149999997</v>
      </c>
      <c r="I10" s="51">
        <f t="shared" si="2"/>
        <v>3.1908387334018018</v>
      </c>
      <c r="J10" s="52">
        <f t="shared" si="1"/>
        <v>-35.883997152252441</v>
      </c>
      <c r="L10" s="86"/>
      <c r="M10" s="87"/>
      <c r="N10" s="87"/>
      <c r="O10" s="87"/>
      <c r="P10" s="87"/>
    </row>
    <row r="11" spans="1:16" s="28" customFormat="1" ht="20.100000000000001" customHeight="1" x14ac:dyDescent="0.2">
      <c r="A11" s="21">
        <v>8</v>
      </c>
      <c r="B11" s="11" t="s">
        <v>19</v>
      </c>
      <c r="C11" s="12">
        <v>1775.845</v>
      </c>
      <c r="D11" s="12">
        <v>2937.28604</v>
      </c>
      <c r="E11" s="13">
        <f t="shared" si="0"/>
        <v>65.402162913993052</v>
      </c>
      <c r="F11" s="12">
        <v>17939.701920000003</v>
      </c>
      <c r="G11" s="13">
        <f t="shared" si="3"/>
        <v>2.1588304386421067</v>
      </c>
      <c r="H11" s="12">
        <v>19611.399799999999</v>
      </c>
      <c r="I11" s="14">
        <f t="shared" si="2"/>
        <v>3.1102119118203846</v>
      </c>
      <c r="J11" s="15">
        <f t="shared" si="1"/>
        <v>9.3184261781758515</v>
      </c>
      <c r="L11" s="86"/>
      <c r="M11" s="87"/>
      <c r="N11" s="87"/>
      <c r="O11" s="87"/>
      <c r="P11" s="92"/>
    </row>
    <row r="12" spans="1:16" s="28" customFormat="1" ht="20.100000000000001" customHeight="1" x14ac:dyDescent="0.2">
      <c r="A12" s="53">
        <v>9</v>
      </c>
      <c r="B12" s="48" t="s">
        <v>58</v>
      </c>
      <c r="C12" s="49">
        <v>2057.2877699999999</v>
      </c>
      <c r="D12" s="49">
        <v>2752.6865299999999</v>
      </c>
      <c r="E12" s="50">
        <f t="shared" si="0"/>
        <v>33.801725268604507</v>
      </c>
      <c r="F12" s="49">
        <v>27029.437399999999</v>
      </c>
      <c r="G12" s="50">
        <f t="shared" si="3"/>
        <v>3.2526723386322209</v>
      </c>
      <c r="H12" s="49">
        <v>19298.01037</v>
      </c>
      <c r="I12" s="51">
        <f>(H12*100)/$H$59</f>
        <v>3.0605108426379286</v>
      </c>
      <c r="J12" s="52">
        <f t="shared" si="1"/>
        <v>-28.603729021751668</v>
      </c>
      <c r="L12" s="86"/>
      <c r="M12" s="87"/>
      <c r="N12" s="87"/>
      <c r="O12" s="87"/>
      <c r="P12" s="87"/>
    </row>
    <row r="13" spans="1:16" s="28" customFormat="1" ht="20.100000000000001" customHeight="1" thickBot="1" x14ac:dyDescent="0.25">
      <c r="A13" s="22">
        <v>10</v>
      </c>
      <c r="B13" s="16" t="s">
        <v>42</v>
      </c>
      <c r="C13" s="17">
        <v>3200.9286000000002</v>
      </c>
      <c r="D13" s="17">
        <v>1752.2599599999999</v>
      </c>
      <c r="E13" s="18">
        <f t="shared" si="0"/>
        <v>-45.25776176325833</v>
      </c>
      <c r="F13" s="17">
        <v>28207.599719999998</v>
      </c>
      <c r="G13" s="18">
        <f t="shared" si="3"/>
        <v>3.3944502059245227</v>
      </c>
      <c r="H13" s="17">
        <v>16696.546160000002</v>
      </c>
      <c r="I13" s="19">
        <f t="shared" si="2"/>
        <v>2.6479393252230219</v>
      </c>
      <c r="J13" s="20">
        <f t="shared" si="1"/>
        <v>-40.808341277752632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44315.346950000006</v>
      </c>
      <c r="D14" s="66">
        <f>SUM(D4:D13)</f>
        <v>47533.507789999996</v>
      </c>
      <c r="E14" s="67">
        <f>(D14-C14)/C14*100</f>
        <v>7.2619556462707306</v>
      </c>
      <c r="F14" s="66">
        <f>SUM(F4:F13)</f>
        <v>420441.20660000003</v>
      </c>
      <c r="G14" s="68">
        <f t="shared" si="3"/>
        <v>50.595114596390935</v>
      </c>
      <c r="H14" s="66">
        <f>SUM(H4:H13)</f>
        <v>308498.07789000002</v>
      </c>
      <c r="I14" s="68">
        <f t="shared" si="2"/>
        <v>48.925339670407965</v>
      </c>
      <c r="J14" s="69">
        <f t="shared" si="1"/>
        <v>-26.625156372101422</v>
      </c>
      <c r="L14" s="86"/>
      <c r="M14" s="87"/>
      <c r="N14" s="87"/>
      <c r="O14" s="87"/>
      <c r="P14" s="87"/>
    </row>
    <row r="15" spans="1:16" s="28" customFormat="1" ht="20.100000000000001" customHeight="1" x14ac:dyDescent="0.2">
      <c r="A15" s="53">
        <v>11</v>
      </c>
      <c r="B15" s="48" t="s">
        <v>67</v>
      </c>
      <c r="C15" s="49">
        <v>2607.3524600000001</v>
      </c>
      <c r="D15" s="49">
        <v>3090.3930599999999</v>
      </c>
      <c r="E15" s="50">
        <f t="shared" si="0"/>
        <v>18.52609524068717</v>
      </c>
      <c r="F15" s="49">
        <v>18024.021339999999</v>
      </c>
      <c r="G15" s="50">
        <f t="shared" si="3"/>
        <v>2.1689772811747408</v>
      </c>
      <c r="H15" s="49">
        <v>15996.727050000001</v>
      </c>
      <c r="I15" s="51">
        <f t="shared" ref="I15:I39" si="4">(H15*100)/$H$59</f>
        <v>2.5369535845702029</v>
      </c>
      <c r="J15" s="52">
        <f t="shared" si="1"/>
        <v>-11.247735739753614</v>
      </c>
      <c r="L15" s="86"/>
      <c r="M15" s="87"/>
      <c r="N15" s="87"/>
      <c r="O15" s="87"/>
      <c r="P15" s="87"/>
    </row>
    <row r="16" spans="1:16" s="28" customFormat="1" ht="20.100000000000001" customHeight="1" x14ac:dyDescent="0.2">
      <c r="A16" s="21">
        <v>12</v>
      </c>
      <c r="B16" s="11" t="s">
        <v>21</v>
      </c>
      <c r="C16" s="12">
        <v>898.56581000000006</v>
      </c>
      <c r="D16" s="12">
        <v>2422.0135399999999</v>
      </c>
      <c r="E16" s="13">
        <f t="shared" si="0"/>
        <v>169.54214293998118</v>
      </c>
      <c r="F16" s="12">
        <v>16314.188599999999</v>
      </c>
      <c r="G16" s="13">
        <f t="shared" si="3"/>
        <v>1.9632191821517202</v>
      </c>
      <c r="H16" s="12">
        <v>14099.7979</v>
      </c>
      <c r="I16" s="14">
        <f t="shared" si="4"/>
        <v>2.2361157199416253</v>
      </c>
      <c r="J16" s="15">
        <f t="shared" si="1"/>
        <v>-13.573403828370601</v>
      </c>
      <c r="L16" s="86"/>
      <c r="M16" s="87"/>
      <c r="N16" s="87"/>
      <c r="O16" s="87"/>
      <c r="P16" s="87"/>
    </row>
    <row r="17" spans="1:16" s="28" customFormat="1" ht="20.100000000000001" customHeight="1" x14ac:dyDescent="0.2">
      <c r="A17" s="53">
        <v>13</v>
      </c>
      <c r="B17" s="48" t="s">
        <v>43</v>
      </c>
      <c r="C17" s="49">
        <v>858.66177000000005</v>
      </c>
      <c r="D17" s="49">
        <v>560.56731000000002</v>
      </c>
      <c r="E17" s="50">
        <f t="shared" si="0"/>
        <v>-34.716167694294811</v>
      </c>
      <c r="F17" s="49">
        <v>13481.074919999999</v>
      </c>
      <c r="G17" s="50">
        <f t="shared" si="3"/>
        <v>1.6222875392631213</v>
      </c>
      <c r="H17" s="49">
        <v>12587.46681</v>
      </c>
      <c r="I17" s="51">
        <f t="shared" si="4"/>
        <v>1.9962720464301451</v>
      </c>
      <c r="J17" s="52">
        <f t="shared" si="1"/>
        <v>-6.6286117042067394</v>
      </c>
      <c r="L17" s="86"/>
      <c r="M17" s="87"/>
      <c r="N17" s="87"/>
      <c r="O17" s="87"/>
      <c r="P17" s="87"/>
    </row>
    <row r="18" spans="1:16" s="28" customFormat="1" ht="20.100000000000001" customHeight="1" x14ac:dyDescent="0.2">
      <c r="A18" s="21">
        <v>14</v>
      </c>
      <c r="B18" s="11" t="s">
        <v>34</v>
      </c>
      <c r="C18" s="12">
        <v>1554.08484</v>
      </c>
      <c r="D18" s="12">
        <v>3240.4665399999999</v>
      </c>
      <c r="E18" s="13">
        <f t="shared" si="0"/>
        <v>108.51284669889706</v>
      </c>
      <c r="F18" s="12">
        <v>18917.946600000003</v>
      </c>
      <c r="G18" s="13">
        <f t="shared" si="3"/>
        <v>2.2765505881206942</v>
      </c>
      <c r="H18" s="12">
        <v>12151.77831</v>
      </c>
      <c r="I18" s="14">
        <f t="shared" si="4"/>
        <v>1.9271753181821616</v>
      </c>
      <c r="J18" s="15">
        <f t="shared" si="1"/>
        <v>-35.765870541150605</v>
      </c>
      <c r="L18" s="86"/>
      <c r="M18" s="87"/>
      <c r="N18" s="87"/>
      <c r="O18" s="87"/>
      <c r="P18" s="87"/>
    </row>
    <row r="19" spans="1:16" s="28" customFormat="1" ht="20.100000000000001" customHeight="1" x14ac:dyDescent="0.2">
      <c r="A19" s="53">
        <v>15</v>
      </c>
      <c r="B19" s="48" t="s">
        <v>23</v>
      </c>
      <c r="C19" s="49">
        <v>408.81835999999998</v>
      </c>
      <c r="D19" s="49">
        <v>1262.4696200000001</v>
      </c>
      <c r="E19" s="50">
        <f t="shared" si="0"/>
        <v>208.80942333411841</v>
      </c>
      <c r="F19" s="49">
        <v>9949.8530199999987</v>
      </c>
      <c r="G19" s="50">
        <f t="shared" si="3"/>
        <v>1.1973468486476995</v>
      </c>
      <c r="H19" s="49">
        <v>11077.89798</v>
      </c>
      <c r="I19" s="51">
        <f t="shared" si="4"/>
        <v>1.7568664453685237</v>
      </c>
      <c r="J19" s="52">
        <f t="shared" si="1"/>
        <v>11.337302749422937</v>
      </c>
      <c r="L19" s="86"/>
      <c r="M19" s="87"/>
      <c r="N19" s="87"/>
      <c r="O19" s="87"/>
      <c r="P19" s="87"/>
    </row>
    <row r="20" spans="1:16" s="28" customFormat="1" ht="20.100000000000001" customHeight="1" x14ac:dyDescent="0.2">
      <c r="A20" s="21">
        <v>16</v>
      </c>
      <c r="B20" s="11" t="s">
        <v>66</v>
      </c>
      <c r="C20" s="12">
        <v>3521.7848199999999</v>
      </c>
      <c r="D20" s="12">
        <v>3528.12826</v>
      </c>
      <c r="E20" s="13">
        <f t="shared" si="0"/>
        <v>0.18012003356866366</v>
      </c>
      <c r="F20" s="12">
        <v>15854.200869999999</v>
      </c>
      <c r="G20" s="13">
        <f t="shared" si="3"/>
        <v>1.9078651123152084</v>
      </c>
      <c r="H20" s="12">
        <v>10568.035599999999</v>
      </c>
      <c r="I20" s="14">
        <f t="shared" si="4"/>
        <v>1.6760063301377335</v>
      </c>
      <c r="J20" s="15">
        <f t="shared" si="1"/>
        <v>-33.34236341109257</v>
      </c>
      <c r="L20" s="86"/>
      <c r="M20" s="87"/>
      <c r="N20" s="87"/>
      <c r="O20" s="87"/>
      <c r="P20" s="87"/>
    </row>
    <row r="21" spans="1:16" s="28" customFormat="1" ht="20.100000000000001" customHeight="1" x14ac:dyDescent="0.2">
      <c r="A21" s="53">
        <v>17</v>
      </c>
      <c r="B21" s="48" t="s">
        <v>20</v>
      </c>
      <c r="C21" s="49">
        <v>1296.2455400000001</v>
      </c>
      <c r="D21" s="49">
        <v>1601.0577900000001</v>
      </c>
      <c r="E21" s="50">
        <f t="shared" si="0"/>
        <v>23.51500858394467</v>
      </c>
      <c r="F21" s="49">
        <v>14711.12206</v>
      </c>
      <c r="G21" s="50">
        <f t="shared" si="3"/>
        <v>1.7703091295124131</v>
      </c>
      <c r="H21" s="49">
        <v>10306.023630000002</v>
      </c>
      <c r="I21" s="51">
        <f t="shared" si="4"/>
        <v>1.6344533171736351</v>
      </c>
      <c r="J21" s="52">
        <f t="shared" si="1"/>
        <v>-29.944000274306731</v>
      </c>
      <c r="L21" s="86"/>
      <c r="M21" s="87"/>
      <c r="N21" s="87"/>
      <c r="O21" s="87"/>
      <c r="P21" s="87"/>
    </row>
    <row r="22" spans="1:16" s="28" customFormat="1" ht="20.100000000000001" customHeight="1" x14ac:dyDescent="0.2">
      <c r="A22" s="21">
        <v>18</v>
      </c>
      <c r="B22" s="11" t="s">
        <v>44</v>
      </c>
      <c r="C22" s="12">
        <v>2043.2493400000001</v>
      </c>
      <c r="D22" s="12">
        <v>1380.5971399999999</v>
      </c>
      <c r="E22" s="13">
        <f t="shared" si="0"/>
        <v>-32.431293970220992</v>
      </c>
      <c r="F22" s="12">
        <v>14156.049279999999</v>
      </c>
      <c r="G22" s="13">
        <f t="shared" si="3"/>
        <v>1.7035127012066691</v>
      </c>
      <c r="H22" s="12">
        <v>9978.7285299999985</v>
      </c>
      <c r="I22" s="14">
        <f t="shared" si="4"/>
        <v>1.5825469194110209</v>
      </c>
      <c r="J22" s="15">
        <f t="shared" si="1"/>
        <v>-29.509085955937003</v>
      </c>
      <c r="L22" s="86"/>
      <c r="M22" s="87"/>
      <c r="N22" s="87"/>
      <c r="O22" s="87"/>
      <c r="P22" s="87"/>
    </row>
    <row r="23" spans="1:16" s="28" customFormat="1" ht="20.100000000000001" customHeight="1" x14ac:dyDescent="0.2">
      <c r="A23" s="53">
        <v>19</v>
      </c>
      <c r="B23" s="48" t="s">
        <v>45</v>
      </c>
      <c r="C23" s="49">
        <v>731.99655000000007</v>
      </c>
      <c r="D23" s="49">
        <v>761.40743999999995</v>
      </c>
      <c r="E23" s="50">
        <f t="shared" si="0"/>
        <v>4.0179000843651353</v>
      </c>
      <c r="F23" s="49">
        <v>7456.4442199999994</v>
      </c>
      <c r="G23" s="50">
        <f t="shared" si="3"/>
        <v>0.89729466063352492</v>
      </c>
      <c r="H23" s="49">
        <v>8215.4164700000001</v>
      </c>
      <c r="I23" s="51">
        <f t="shared" si="4"/>
        <v>1.3028996617344659</v>
      </c>
      <c r="J23" s="52">
        <f t="shared" si="1"/>
        <v>10.178742408670507</v>
      </c>
      <c r="L23" s="86"/>
      <c r="M23" s="87"/>
      <c r="N23" s="87"/>
      <c r="O23" s="87"/>
      <c r="P23" s="87"/>
    </row>
    <row r="24" spans="1:16" s="28" customFormat="1" ht="20.100000000000001" customHeight="1" thickBot="1" x14ac:dyDescent="0.25">
      <c r="A24" s="21">
        <v>20</v>
      </c>
      <c r="B24" s="11" t="s">
        <v>24</v>
      </c>
      <c r="C24" s="12">
        <v>760.95935999999995</v>
      </c>
      <c r="D24" s="12">
        <v>734.03572999999994</v>
      </c>
      <c r="E24" s="13">
        <f t="shared" si="0"/>
        <v>-3.5381166741940078</v>
      </c>
      <c r="F24" s="12">
        <v>9102.9619399999992</v>
      </c>
      <c r="G24" s="13">
        <f t="shared" si="3"/>
        <v>1.09543354764239</v>
      </c>
      <c r="H24" s="12">
        <v>7986.4234999999999</v>
      </c>
      <c r="I24" s="14">
        <f t="shared" si="4"/>
        <v>1.2665831993564398</v>
      </c>
      <c r="J24" s="15">
        <f t="shared" si="1"/>
        <v>-12.265660862468678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58997.065800000018</v>
      </c>
      <c r="D25" s="66">
        <f>SUM(D14:D24)</f>
        <v>66114.644220000002</v>
      </c>
      <c r="E25" s="67">
        <f t="shared" si="0"/>
        <v>12.064292221122599</v>
      </c>
      <c r="F25" s="66">
        <f>SUM(F14:F24)</f>
        <v>558409.06944999995</v>
      </c>
      <c r="G25" s="68">
        <f t="shared" si="3"/>
        <v>67.197911187059105</v>
      </c>
      <c r="H25" s="66">
        <f>SUM(H14:H24)</f>
        <v>421466.37367000006</v>
      </c>
      <c r="I25" s="68">
        <f t="shared" si="4"/>
        <v>66.841212212713927</v>
      </c>
      <c r="J25" s="69">
        <f>(H25-F25)/F25*100</f>
        <v>-24.523723426426507</v>
      </c>
      <c r="L25" s="86"/>
      <c r="M25" s="87"/>
      <c r="N25" s="87"/>
      <c r="O25" s="87"/>
      <c r="P25" s="87"/>
    </row>
    <row r="26" spans="1:16" s="28" customFormat="1" ht="20.100000000000001" customHeight="1" x14ac:dyDescent="0.2">
      <c r="A26" s="53">
        <v>21</v>
      </c>
      <c r="B26" s="48" t="s">
        <v>22</v>
      </c>
      <c r="C26" s="49">
        <v>981.81709999999998</v>
      </c>
      <c r="D26" s="49">
        <v>1006.02807</v>
      </c>
      <c r="E26" s="50">
        <f t="shared" si="0"/>
        <v>2.4659348467245046</v>
      </c>
      <c r="F26" s="49">
        <v>12722.192720000001</v>
      </c>
      <c r="G26" s="50">
        <f t="shared" si="3"/>
        <v>1.5309650635603769</v>
      </c>
      <c r="H26" s="49">
        <v>7578.74485</v>
      </c>
      <c r="I26" s="51">
        <f t="shared" si="4"/>
        <v>1.2019286103747369</v>
      </c>
      <c r="J26" s="52">
        <f t="shared" si="1"/>
        <v>-40.428941639236548</v>
      </c>
      <c r="L26" s="86"/>
      <c r="M26" s="87"/>
      <c r="N26" s="87"/>
      <c r="O26" s="87"/>
      <c r="P26" s="87"/>
    </row>
    <row r="27" spans="1:16" s="28" customFormat="1" ht="20.100000000000001" customHeight="1" x14ac:dyDescent="0.2">
      <c r="A27" s="21">
        <v>22</v>
      </c>
      <c r="B27" s="11" t="s">
        <v>25</v>
      </c>
      <c r="C27" s="12">
        <v>685.02459999999996</v>
      </c>
      <c r="D27" s="12">
        <v>1162.77478</v>
      </c>
      <c r="E27" s="13">
        <f t="shared" si="0"/>
        <v>69.742047219910063</v>
      </c>
      <c r="F27" s="12">
        <v>8336.4221399999988</v>
      </c>
      <c r="G27" s="13">
        <f t="shared" si="3"/>
        <v>1.0031895705657279</v>
      </c>
      <c r="H27" s="12">
        <v>7532.8162599999996</v>
      </c>
      <c r="I27" s="14">
        <f t="shared" si="4"/>
        <v>1.1946447015682315</v>
      </c>
      <c r="J27" s="15">
        <f t="shared" si="1"/>
        <v>-9.6396975405566412</v>
      </c>
      <c r="L27" s="86"/>
      <c r="M27" s="87"/>
      <c r="N27" s="87"/>
      <c r="O27" s="87"/>
      <c r="P27" s="87"/>
    </row>
    <row r="28" spans="1:16" s="28" customFormat="1" ht="20.100000000000001" customHeight="1" x14ac:dyDescent="0.2">
      <c r="A28" s="53">
        <v>23</v>
      </c>
      <c r="B28" s="48" t="s">
        <v>48</v>
      </c>
      <c r="C28" s="49">
        <v>786.64684</v>
      </c>
      <c r="D28" s="49">
        <v>1625.14697</v>
      </c>
      <c r="E28" s="50">
        <f t="shared" si="0"/>
        <v>106.59168604808735</v>
      </c>
      <c r="F28" s="49">
        <v>9217.4186599999994</v>
      </c>
      <c r="G28" s="50">
        <f t="shared" si="3"/>
        <v>1.1092070569317316</v>
      </c>
      <c r="H28" s="49">
        <v>7467.9483200000004</v>
      </c>
      <c r="I28" s="51">
        <f>(H28*100)/$H$59</f>
        <v>1.1843571625990221</v>
      </c>
      <c r="J28" s="52">
        <f t="shared" si="1"/>
        <v>-18.980046415728275</v>
      </c>
      <c r="L28" s="86"/>
      <c r="M28" s="87"/>
      <c r="N28" s="87"/>
      <c r="O28" s="87"/>
      <c r="P28" s="87"/>
    </row>
    <row r="29" spans="1:16" s="28" customFormat="1" ht="20.100000000000001" customHeight="1" x14ac:dyDescent="0.2">
      <c r="A29" s="21">
        <v>24</v>
      </c>
      <c r="B29" s="11" t="s">
        <v>47</v>
      </c>
      <c r="C29" s="12">
        <v>895.25119999999993</v>
      </c>
      <c r="D29" s="12">
        <v>1218.4219800000001</v>
      </c>
      <c r="E29" s="13">
        <f t="shared" si="0"/>
        <v>36.098335305219379</v>
      </c>
      <c r="F29" s="12">
        <v>9054.5335500000001</v>
      </c>
      <c r="G29" s="13">
        <f t="shared" si="3"/>
        <v>1.0896057650575595</v>
      </c>
      <c r="H29" s="12">
        <v>7220.7874900000006</v>
      </c>
      <c r="I29" s="14">
        <f t="shared" si="4"/>
        <v>1.1451594222316357</v>
      </c>
      <c r="J29" s="15">
        <f t="shared" si="1"/>
        <v>-20.252242148906717</v>
      </c>
      <c r="L29" s="86"/>
      <c r="M29" s="87"/>
      <c r="N29" s="87"/>
      <c r="O29" s="87"/>
      <c r="P29" s="87"/>
    </row>
    <row r="30" spans="1:16" s="28" customFormat="1" ht="20.100000000000001" customHeight="1" x14ac:dyDescent="0.2">
      <c r="A30" s="53">
        <v>25</v>
      </c>
      <c r="B30" s="48" t="s">
        <v>46</v>
      </c>
      <c r="C30" s="49">
        <v>465.89717999999999</v>
      </c>
      <c r="D30" s="49">
        <v>670.02983999999992</v>
      </c>
      <c r="E30" s="50">
        <f t="shared" si="0"/>
        <v>43.814959343604514</v>
      </c>
      <c r="F30" s="49">
        <v>7450.7687999999998</v>
      </c>
      <c r="G30" s="50">
        <f t="shared" si="3"/>
        <v>0.89661169112250894</v>
      </c>
      <c r="H30" s="49">
        <v>7209.5084000000006</v>
      </c>
      <c r="I30" s="51">
        <f t="shared" si="4"/>
        <v>1.1433706483332784</v>
      </c>
      <c r="J30" s="52">
        <f t="shared" si="1"/>
        <v>-3.2380604804164532</v>
      </c>
      <c r="L30" s="86"/>
      <c r="M30" s="87"/>
      <c r="N30" s="87"/>
      <c r="O30" s="87"/>
      <c r="P30" s="87"/>
    </row>
    <row r="31" spans="1:16" s="28" customFormat="1" ht="20.100000000000001" customHeight="1" x14ac:dyDescent="0.2">
      <c r="A31" s="21">
        <v>26</v>
      </c>
      <c r="B31" s="11" t="s">
        <v>57</v>
      </c>
      <c r="C31" s="12">
        <v>922.82981000000007</v>
      </c>
      <c r="D31" s="12">
        <v>401.58678000000003</v>
      </c>
      <c r="E31" s="13">
        <f t="shared" si="0"/>
        <v>-56.483115776244816</v>
      </c>
      <c r="F31" s="12">
        <v>8243.3608299999996</v>
      </c>
      <c r="G31" s="13">
        <f t="shared" si="3"/>
        <v>0.99199074521267505</v>
      </c>
      <c r="H31" s="12">
        <v>6824.1666500000001</v>
      </c>
      <c r="I31" s="14">
        <f t="shared" si="4"/>
        <v>1.082258513901563</v>
      </c>
      <c r="J31" s="15">
        <f t="shared" si="1"/>
        <v>-17.216208404163712</v>
      </c>
      <c r="L31" s="86"/>
      <c r="M31" s="87"/>
      <c r="N31" s="87"/>
      <c r="O31" s="87"/>
      <c r="P31" s="87"/>
    </row>
    <row r="32" spans="1:16" s="28" customFormat="1" ht="20.100000000000001" customHeight="1" x14ac:dyDescent="0.2">
      <c r="A32" s="53">
        <v>27</v>
      </c>
      <c r="B32" s="48" t="s">
        <v>50</v>
      </c>
      <c r="C32" s="49">
        <v>357.50238000000002</v>
      </c>
      <c r="D32" s="49">
        <v>1242.5561399999999</v>
      </c>
      <c r="E32" s="50">
        <f t="shared" si="0"/>
        <v>247.56583718407688</v>
      </c>
      <c r="F32" s="49">
        <v>4039.3452400000001</v>
      </c>
      <c r="G32" s="50">
        <f t="shared" si="3"/>
        <v>0.48608731043487174</v>
      </c>
      <c r="H32" s="49">
        <v>6466.2289299999993</v>
      </c>
      <c r="I32" s="51">
        <f t="shared" si="4"/>
        <v>1.0254924405061374</v>
      </c>
      <c r="J32" s="52">
        <f t="shared" si="1"/>
        <v>60.081115770139007</v>
      </c>
      <c r="L32" s="86"/>
      <c r="M32" s="87"/>
      <c r="N32" s="87"/>
      <c r="O32" s="87"/>
      <c r="P32" s="87"/>
    </row>
    <row r="33" spans="1:16" s="28" customFormat="1" ht="20.100000000000001" customHeight="1" x14ac:dyDescent="0.2">
      <c r="A33" s="21">
        <v>28</v>
      </c>
      <c r="B33" s="11" t="s">
        <v>56</v>
      </c>
      <c r="C33" s="12">
        <v>1206.3430900000001</v>
      </c>
      <c r="D33" s="12">
        <v>2289.7181099999998</v>
      </c>
      <c r="E33" s="13">
        <f t="shared" si="0"/>
        <v>89.806542515197691</v>
      </c>
      <c r="F33" s="12">
        <v>8710.7526699999999</v>
      </c>
      <c r="G33" s="13">
        <f t="shared" si="3"/>
        <v>1.0482358119069015</v>
      </c>
      <c r="H33" s="12">
        <v>6254.3595700000005</v>
      </c>
      <c r="I33" s="14">
        <f t="shared" si="4"/>
        <v>0.99189164637915439</v>
      </c>
      <c r="J33" s="15">
        <f t="shared" ref="J33:J42" si="5">(H33-F33)/F33*100</f>
        <v>-28.199550521734647</v>
      </c>
      <c r="L33" s="86"/>
      <c r="M33" s="87"/>
      <c r="N33" s="87"/>
      <c r="O33" s="87"/>
      <c r="P33" s="87"/>
    </row>
    <row r="34" spans="1:16" s="28" customFormat="1" ht="20.100000000000001" customHeight="1" x14ac:dyDescent="0.2">
      <c r="A34" s="53">
        <v>29</v>
      </c>
      <c r="B34" s="48" t="s">
        <v>49</v>
      </c>
      <c r="C34" s="49">
        <v>759.84616000000005</v>
      </c>
      <c r="D34" s="49">
        <v>690.39607999999998</v>
      </c>
      <c r="E34" s="50">
        <f t="shared" si="0"/>
        <v>-9.1400185532292575</v>
      </c>
      <c r="F34" s="49">
        <v>8018.6399700000002</v>
      </c>
      <c r="G34" s="50">
        <f t="shared" si="3"/>
        <v>0.96494825393109007</v>
      </c>
      <c r="H34" s="49">
        <v>6009.5967599999994</v>
      </c>
      <c r="I34" s="51">
        <f t="shared" si="4"/>
        <v>0.95307421289678607</v>
      </c>
      <c r="J34" s="52">
        <f t="shared" si="5"/>
        <v>-25.054662854504002</v>
      </c>
      <c r="L34" s="86"/>
      <c r="M34" s="87"/>
      <c r="N34" s="87"/>
      <c r="O34" s="87"/>
      <c r="P34" s="87"/>
    </row>
    <row r="35" spans="1:16" s="28" customFormat="1" ht="20.100000000000001" customHeight="1" x14ac:dyDescent="0.2">
      <c r="A35" s="21">
        <v>30</v>
      </c>
      <c r="B35" s="11" t="s">
        <v>52</v>
      </c>
      <c r="C35" s="12">
        <v>862.16902000000005</v>
      </c>
      <c r="D35" s="12">
        <v>557.26423</v>
      </c>
      <c r="E35" s="13">
        <f t="shared" si="0"/>
        <v>-35.364851082215878</v>
      </c>
      <c r="F35" s="12">
        <v>7358.4134299999996</v>
      </c>
      <c r="G35" s="13">
        <f t="shared" si="3"/>
        <v>0.88549781727905463</v>
      </c>
      <c r="H35" s="12">
        <v>5364.6892400000006</v>
      </c>
      <c r="I35" s="14">
        <f t="shared" si="4"/>
        <v>0.85079701335050284</v>
      </c>
      <c r="J35" s="15">
        <f t="shared" si="5"/>
        <v>-27.094484551135086</v>
      </c>
      <c r="L35" s="86"/>
      <c r="M35" s="87"/>
      <c r="N35" s="87"/>
      <c r="O35" s="87"/>
      <c r="P35" s="87"/>
    </row>
    <row r="36" spans="1:16" s="28" customFormat="1" ht="20.100000000000001" customHeight="1" x14ac:dyDescent="0.2">
      <c r="A36" s="53">
        <v>31</v>
      </c>
      <c r="B36" s="48" t="s">
        <v>29</v>
      </c>
      <c r="C36" s="49">
        <v>490.42890999999997</v>
      </c>
      <c r="D36" s="49">
        <v>1424.8613500000001</v>
      </c>
      <c r="E36" s="50">
        <f t="shared" si="0"/>
        <v>190.53371874019419</v>
      </c>
      <c r="F36" s="49">
        <v>4872.5310599999993</v>
      </c>
      <c r="G36" s="50">
        <f t="shared" si="3"/>
        <v>0.58635134588440729</v>
      </c>
      <c r="H36" s="49">
        <v>5165.2635199999995</v>
      </c>
      <c r="I36" s="51">
        <f t="shared" si="4"/>
        <v>0.81916968148266944</v>
      </c>
      <c r="J36" s="52">
        <f t="shared" si="5"/>
        <v>6.0078110615471418</v>
      </c>
      <c r="L36" s="86"/>
      <c r="M36" s="87"/>
      <c r="N36" s="87"/>
      <c r="O36" s="87"/>
      <c r="P36" s="87"/>
    </row>
    <row r="37" spans="1:16" s="28" customFormat="1" ht="20.100000000000001" customHeight="1" x14ac:dyDescent="0.2">
      <c r="A37" s="21">
        <v>32</v>
      </c>
      <c r="B37" s="11" t="s">
        <v>51</v>
      </c>
      <c r="C37" s="12">
        <v>735.25806999999998</v>
      </c>
      <c r="D37" s="12">
        <v>527.36887999999999</v>
      </c>
      <c r="E37" s="13">
        <f t="shared" si="0"/>
        <v>-28.274315982686186</v>
      </c>
      <c r="F37" s="12">
        <v>9204.12565</v>
      </c>
      <c r="G37" s="13">
        <f t="shared" si="3"/>
        <v>1.1076074007759522</v>
      </c>
      <c r="H37" s="12">
        <v>5071.0538499999993</v>
      </c>
      <c r="I37" s="14">
        <f t="shared" si="4"/>
        <v>0.80422877768024592</v>
      </c>
      <c r="J37" s="15">
        <f t="shared" si="5"/>
        <v>-44.904556469195974</v>
      </c>
      <c r="L37" s="86"/>
      <c r="M37" s="87"/>
      <c r="N37" s="87"/>
      <c r="O37" s="87"/>
      <c r="P37" s="87"/>
    </row>
    <row r="38" spans="1:16" s="28" customFormat="1" ht="20.100000000000001" customHeight="1" x14ac:dyDescent="0.2">
      <c r="A38" s="53">
        <v>33</v>
      </c>
      <c r="B38" s="48" t="s">
        <v>28</v>
      </c>
      <c r="C38" s="49">
        <v>521.07315000000006</v>
      </c>
      <c r="D38" s="49">
        <v>759.52886000000001</v>
      </c>
      <c r="E38" s="50">
        <f t="shared" si="0"/>
        <v>45.762425102886212</v>
      </c>
      <c r="F38" s="49">
        <v>6258.2005899999995</v>
      </c>
      <c r="G38" s="50">
        <f t="shared" si="3"/>
        <v>0.75310024576038137</v>
      </c>
      <c r="H38" s="49">
        <v>4993.6775900000002</v>
      </c>
      <c r="I38" s="51">
        <f t="shared" si="4"/>
        <v>0.79195751871870512</v>
      </c>
      <c r="J38" s="52">
        <f t="shared" si="5"/>
        <v>-20.205856009482741</v>
      </c>
      <c r="L38" s="86"/>
      <c r="M38" s="87"/>
      <c r="N38" s="87"/>
      <c r="O38" s="87"/>
      <c r="P38" s="87"/>
    </row>
    <row r="39" spans="1:16" s="28" customFormat="1" ht="20.100000000000001" customHeight="1" x14ac:dyDescent="0.2">
      <c r="A39" s="21">
        <v>34</v>
      </c>
      <c r="B39" s="11" t="s">
        <v>30</v>
      </c>
      <c r="C39" s="12">
        <v>875.33637999999996</v>
      </c>
      <c r="D39" s="12">
        <v>357.59361999999999</v>
      </c>
      <c r="E39" s="13">
        <f t="shared" si="0"/>
        <v>-59.147862676517569</v>
      </c>
      <c r="F39" s="12">
        <v>4717.2969599999997</v>
      </c>
      <c r="G39" s="13">
        <f t="shared" si="3"/>
        <v>0.56767076235578129</v>
      </c>
      <c r="H39" s="12">
        <v>4652.7029899999998</v>
      </c>
      <c r="I39" s="14">
        <f t="shared" si="4"/>
        <v>0.7378816611377389</v>
      </c>
      <c r="J39" s="15">
        <f t="shared" si="5"/>
        <v>-1.3693004817742045</v>
      </c>
      <c r="L39" s="86"/>
      <c r="M39" s="87"/>
      <c r="N39" s="87"/>
      <c r="O39" s="87"/>
      <c r="P39" s="87"/>
    </row>
    <row r="40" spans="1:16" s="28" customFormat="1" ht="20.100000000000001" customHeight="1" x14ac:dyDescent="0.2">
      <c r="A40" s="53">
        <v>35</v>
      </c>
      <c r="B40" s="48" t="s">
        <v>26</v>
      </c>
      <c r="C40" s="49">
        <v>772.03248999999994</v>
      </c>
      <c r="D40" s="49">
        <v>690.87957999999992</v>
      </c>
      <c r="E40" s="50">
        <f t="shared" si="0"/>
        <v>-10.511592588545078</v>
      </c>
      <c r="F40" s="49">
        <v>7947.2247600000001</v>
      </c>
      <c r="G40" s="50">
        <f t="shared" ref="G40:G41" si="6">(F40*100)/$F$59</f>
        <v>0.95635428008372436</v>
      </c>
      <c r="H40" s="49">
        <v>4610.6094699999994</v>
      </c>
      <c r="I40" s="51">
        <f t="shared" ref="I40:I58" si="7">(H40*100)/$H$59</f>
        <v>0.73120596390808712</v>
      </c>
      <c r="J40" s="52">
        <f t="shared" si="5"/>
        <v>-41.984659938068752</v>
      </c>
      <c r="L40" s="86"/>
      <c r="M40" s="87"/>
      <c r="N40" s="87"/>
      <c r="O40" s="87"/>
      <c r="P40" s="87"/>
    </row>
    <row r="41" spans="1:16" s="28" customFormat="1" ht="20.100000000000001" customHeight="1" x14ac:dyDescent="0.2">
      <c r="A41" s="21">
        <v>36</v>
      </c>
      <c r="B41" s="11" t="s">
        <v>27</v>
      </c>
      <c r="C41" s="12">
        <v>679.78975000000003</v>
      </c>
      <c r="D41" s="12">
        <v>974.33915000000002</v>
      </c>
      <c r="E41" s="13">
        <f t="shared" si="0"/>
        <v>43.329485329839116</v>
      </c>
      <c r="F41" s="12">
        <v>6643.7885199999992</v>
      </c>
      <c r="G41" s="13">
        <f t="shared" si="6"/>
        <v>0.79950118172738227</v>
      </c>
      <c r="H41" s="12">
        <v>4402.5057200000001</v>
      </c>
      <c r="I41" s="14">
        <f t="shared" si="7"/>
        <v>0.69820236555482273</v>
      </c>
      <c r="J41" s="15">
        <f t="shared" si="5"/>
        <v>-33.735011180036764</v>
      </c>
      <c r="L41" s="86"/>
      <c r="M41" s="87"/>
      <c r="N41" s="87"/>
      <c r="O41" s="87"/>
      <c r="P41" s="87"/>
    </row>
    <row r="42" spans="1:16" s="28" customFormat="1" ht="20.100000000000001" customHeight="1" x14ac:dyDescent="0.2">
      <c r="A42" s="53">
        <v>37</v>
      </c>
      <c r="B42" s="48" t="s">
        <v>54</v>
      </c>
      <c r="C42" s="49">
        <v>300.06721000000005</v>
      </c>
      <c r="D42" s="49">
        <v>622.40156000000002</v>
      </c>
      <c r="E42" s="50">
        <f t="shared" si="0"/>
        <v>107.42071751192006</v>
      </c>
      <c r="F42" s="49">
        <v>4339.1738099999993</v>
      </c>
      <c r="G42" s="50">
        <f>(F42*100)/$F$59</f>
        <v>0.52216812416171055</v>
      </c>
      <c r="H42" s="49">
        <v>4309.06999</v>
      </c>
      <c r="I42" s="51">
        <f t="shared" si="7"/>
        <v>0.68338420247624265</v>
      </c>
      <c r="J42" s="52">
        <f t="shared" si="5"/>
        <v>-0.69376847570895905</v>
      </c>
      <c r="L42" s="86"/>
      <c r="M42" s="87"/>
      <c r="N42" s="87"/>
      <c r="O42" s="87"/>
      <c r="P42" s="87"/>
    </row>
    <row r="43" spans="1:16" s="31" customFormat="1" ht="20.100000000000001" customHeight="1" x14ac:dyDescent="0.2">
      <c r="A43" s="21">
        <v>38</v>
      </c>
      <c r="B43" s="11" t="s">
        <v>32</v>
      </c>
      <c r="C43" s="12">
        <v>374.03121999999996</v>
      </c>
      <c r="D43" s="12">
        <v>358.38265000000001</v>
      </c>
      <c r="E43" s="13">
        <f t="shared" si="0"/>
        <v>-4.183760382355235</v>
      </c>
      <c r="F43" s="12">
        <v>2833.3707400000003</v>
      </c>
      <c r="G43" s="13">
        <f t="shared" ref="G43:G59" si="8">(F43*100)/$F$59</f>
        <v>0.34096257701197691</v>
      </c>
      <c r="H43" s="12">
        <v>3878.7608700000001</v>
      </c>
      <c r="I43" s="14">
        <f t="shared" si="7"/>
        <v>0.61514060107921509</v>
      </c>
      <c r="J43" s="15">
        <f t="shared" ref="J43:J49" si="9">(H43-F43)/F43*100</f>
        <v>36.895635126097183</v>
      </c>
      <c r="L43" s="88"/>
      <c r="M43" s="87"/>
      <c r="N43" s="87"/>
      <c r="O43" s="87"/>
      <c r="P43" s="89"/>
    </row>
    <row r="44" spans="1:16" s="31" customFormat="1" ht="20.100000000000001" customHeight="1" x14ac:dyDescent="0.2">
      <c r="A44" s="53">
        <v>39</v>
      </c>
      <c r="B44" s="48" t="s">
        <v>53</v>
      </c>
      <c r="C44" s="49">
        <v>693.42737</v>
      </c>
      <c r="D44" s="49">
        <v>361.54396000000003</v>
      </c>
      <c r="E44" s="50">
        <f t="shared" si="0"/>
        <v>-47.861308099217368</v>
      </c>
      <c r="F44" s="49">
        <v>5378.8186100000003</v>
      </c>
      <c r="G44" s="50">
        <f t="shared" si="8"/>
        <v>0.64727705014190251</v>
      </c>
      <c r="H44" s="49">
        <v>3710.6822599999996</v>
      </c>
      <c r="I44" s="51">
        <f t="shared" si="7"/>
        <v>0.58848467135082239</v>
      </c>
      <c r="J44" s="52">
        <f t="shared" si="9"/>
        <v>-31.013061992808133</v>
      </c>
      <c r="L44" s="88"/>
      <c r="M44" s="87"/>
      <c r="N44" s="87"/>
      <c r="O44" s="87"/>
      <c r="P44" s="89"/>
    </row>
    <row r="45" spans="1:16" s="28" customFormat="1" ht="20.100000000000001" customHeight="1" x14ac:dyDescent="0.2">
      <c r="A45" s="21">
        <v>40</v>
      </c>
      <c r="B45" s="11" t="s">
        <v>38</v>
      </c>
      <c r="C45" s="12">
        <v>491.79903000000002</v>
      </c>
      <c r="D45" s="12">
        <v>801.98397</v>
      </c>
      <c r="E45" s="13">
        <f t="shared" si="0"/>
        <v>63.071482674538814</v>
      </c>
      <c r="F45" s="12">
        <v>5246.2874199999997</v>
      </c>
      <c r="G45" s="13">
        <f t="shared" si="8"/>
        <v>0.63132849267325863</v>
      </c>
      <c r="H45" s="12">
        <v>3473.7591899999998</v>
      </c>
      <c r="I45" s="14">
        <f t="shared" si="7"/>
        <v>0.55091055823223445</v>
      </c>
      <c r="J45" s="15">
        <f t="shared" si="9"/>
        <v>-33.786334756321835</v>
      </c>
      <c r="L45" s="86"/>
      <c r="M45" s="87"/>
      <c r="N45" s="87"/>
      <c r="O45" s="87"/>
      <c r="P45" s="87"/>
    </row>
    <row r="46" spans="1:16" s="28" customFormat="1" ht="20.100000000000001" customHeight="1" x14ac:dyDescent="0.2">
      <c r="A46" s="53">
        <v>41</v>
      </c>
      <c r="B46" s="48" t="s">
        <v>35</v>
      </c>
      <c r="C46" s="49">
        <v>388.09044</v>
      </c>
      <c r="D46" s="49">
        <v>541.34618999999998</v>
      </c>
      <c r="E46" s="50">
        <f t="shared" si="0"/>
        <v>39.489699875111576</v>
      </c>
      <c r="F46" s="49">
        <v>5461.2005300000001</v>
      </c>
      <c r="G46" s="50">
        <f t="shared" si="8"/>
        <v>0.6571907375199243</v>
      </c>
      <c r="H46" s="49">
        <v>3329.3712799999998</v>
      </c>
      <c r="I46" s="51">
        <f t="shared" si="7"/>
        <v>0.52801178495829149</v>
      </c>
      <c r="J46" s="52">
        <f t="shared" si="9"/>
        <v>-39.03590864845976</v>
      </c>
      <c r="L46" s="86"/>
      <c r="M46" s="87"/>
      <c r="N46" s="87"/>
      <c r="O46" s="87"/>
      <c r="P46" s="87"/>
    </row>
    <row r="47" spans="1:16" s="31" customFormat="1" ht="20.100000000000001" customHeight="1" x14ac:dyDescent="0.2">
      <c r="A47" s="21">
        <v>42</v>
      </c>
      <c r="B47" s="11" t="s">
        <v>55</v>
      </c>
      <c r="C47" s="12">
        <v>907.93830000000003</v>
      </c>
      <c r="D47" s="12">
        <v>302.99490999999995</v>
      </c>
      <c r="E47" s="13">
        <f t="shared" si="0"/>
        <v>-66.628248857879456</v>
      </c>
      <c r="F47" s="12">
        <v>6606.6079099999997</v>
      </c>
      <c r="G47" s="13">
        <f t="shared" si="8"/>
        <v>0.79502693611543063</v>
      </c>
      <c r="H47" s="12">
        <v>3275.1856000000002</v>
      </c>
      <c r="I47" s="14">
        <f t="shared" si="7"/>
        <v>0.51941836739989322</v>
      </c>
      <c r="J47" s="15">
        <f t="shared" si="9"/>
        <v>-50.425609562169392</v>
      </c>
      <c r="L47" s="88"/>
      <c r="M47" s="87"/>
      <c r="N47" s="87"/>
      <c r="O47" s="87"/>
      <c r="P47" s="89"/>
    </row>
    <row r="48" spans="1:16" s="28" customFormat="1" ht="20.100000000000001" customHeight="1" x14ac:dyDescent="0.2">
      <c r="A48" s="53">
        <v>43</v>
      </c>
      <c r="B48" s="48" t="s">
        <v>59</v>
      </c>
      <c r="C48" s="49">
        <v>379.82004999999998</v>
      </c>
      <c r="D48" s="49">
        <v>644.06575999999995</v>
      </c>
      <c r="E48" s="50">
        <f t="shared" si="0"/>
        <v>69.571290404495485</v>
      </c>
      <c r="F48" s="49">
        <v>3480.4137000000001</v>
      </c>
      <c r="G48" s="50">
        <f t="shared" si="8"/>
        <v>0.41882652611136562</v>
      </c>
      <c r="H48" s="49">
        <v>3250.3399399999998</v>
      </c>
      <c r="I48" s="51">
        <f t="shared" si="7"/>
        <v>0.51547804348231963</v>
      </c>
      <c r="J48" s="52">
        <f t="shared" si="9"/>
        <v>-6.6105290873898186</v>
      </c>
      <c r="L48" s="86"/>
      <c r="M48" s="87"/>
      <c r="N48" s="87"/>
      <c r="O48" s="87"/>
      <c r="P48" s="87"/>
    </row>
    <row r="49" spans="1:16" s="28" customFormat="1" ht="20.100000000000001" customHeight="1" x14ac:dyDescent="0.2">
      <c r="A49" s="21">
        <v>44</v>
      </c>
      <c r="B49" s="11" t="s">
        <v>33</v>
      </c>
      <c r="C49" s="12">
        <v>238.07338000000001</v>
      </c>
      <c r="D49" s="12">
        <v>293.92036999999999</v>
      </c>
      <c r="E49" s="13">
        <f t="shared" si="0"/>
        <v>23.457889328071861</v>
      </c>
      <c r="F49" s="12">
        <v>3433.7662</v>
      </c>
      <c r="G49" s="13">
        <f t="shared" si="8"/>
        <v>0.41321305252436646</v>
      </c>
      <c r="H49" s="12">
        <v>3160.78944</v>
      </c>
      <c r="I49" s="14">
        <f t="shared" si="7"/>
        <v>0.50127604695734584</v>
      </c>
      <c r="J49" s="15">
        <f t="shared" si="9"/>
        <v>-7.9497771280991696</v>
      </c>
      <c r="L49" s="86"/>
      <c r="M49" s="87"/>
      <c r="N49" s="87"/>
      <c r="O49" s="87"/>
      <c r="P49" s="87"/>
    </row>
    <row r="50" spans="1:16" s="28" customFormat="1" ht="20.100000000000001" customHeight="1" x14ac:dyDescent="0.2">
      <c r="A50" s="53">
        <v>45</v>
      </c>
      <c r="B50" s="48" t="s">
        <v>31</v>
      </c>
      <c r="C50" s="49">
        <v>352.66196000000002</v>
      </c>
      <c r="D50" s="49">
        <v>203.45651000000001</v>
      </c>
      <c r="E50" s="50" t="s">
        <v>14</v>
      </c>
      <c r="F50" s="49">
        <v>3508.02792</v>
      </c>
      <c r="G50" s="50">
        <f t="shared" si="8"/>
        <v>0.42214957010291038</v>
      </c>
      <c r="H50" s="49">
        <v>3083.0482700000002</v>
      </c>
      <c r="I50" s="51">
        <f t="shared" si="7"/>
        <v>0.48894691617429731</v>
      </c>
      <c r="J50" s="52">
        <f>(H50-F50)/F50*100</f>
        <v>-12.114488815128922</v>
      </c>
      <c r="L50" s="86"/>
      <c r="M50" s="87"/>
      <c r="N50" s="87"/>
      <c r="O50" s="87"/>
      <c r="P50" s="87"/>
    </row>
    <row r="51" spans="1:16" s="28" customFormat="1" ht="20.100000000000001" customHeight="1" x14ac:dyDescent="0.2">
      <c r="A51" s="21">
        <v>46</v>
      </c>
      <c r="B51" s="11" t="s">
        <v>36</v>
      </c>
      <c r="C51" s="12">
        <v>146.85019</v>
      </c>
      <c r="D51" s="12">
        <v>251.32166000000001</v>
      </c>
      <c r="E51" s="13">
        <f t="shared" si="0"/>
        <v>71.141528655836268</v>
      </c>
      <c r="F51" s="12">
        <v>2469.8224700000001</v>
      </c>
      <c r="G51" s="13">
        <f t="shared" si="8"/>
        <v>0.29721385283074037</v>
      </c>
      <c r="H51" s="12">
        <v>3035.9821000000002</v>
      </c>
      <c r="I51" s="14">
        <f>(H51*100)/$H$59</f>
        <v>0.48148259623433237</v>
      </c>
      <c r="J51" s="15">
        <f t="shared" ref="J51:J56" si="10">(H51-F51)/F51*100</f>
        <v>22.92309009562133</v>
      </c>
      <c r="L51" s="86"/>
      <c r="M51" s="87"/>
      <c r="N51" s="87"/>
      <c r="O51" s="87"/>
      <c r="P51" s="87"/>
    </row>
    <row r="52" spans="1:16" s="28" customFormat="1" ht="20.100000000000001" customHeight="1" x14ac:dyDescent="0.2">
      <c r="A52" s="53">
        <v>47</v>
      </c>
      <c r="B52" s="48" t="s">
        <v>68</v>
      </c>
      <c r="C52" s="49">
        <v>711.56012999999996</v>
      </c>
      <c r="D52" s="49">
        <v>1946.4430500000001</v>
      </c>
      <c r="E52" s="50">
        <f t="shared" si="0"/>
        <v>173.54582809466856</v>
      </c>
      <c r="F52" s="49">
        <v>3833.65931</v>
      </c>
      <c r="G52" s="50">
        <f t="shared" si="8"/>
        <v>0.4613354473066793</v>
      </c>
      <c r="H52" s="49">
        <v>2915.9338600000001</v>
      </c>
      <c r="I52" s="51">
        <f t="shared" si="7"/>
        <v>0.46244390089137816</v>
      </c>
      <c r="J52" s="52">
        <f t="shared" si="10"/>
        <v>-23.938628234547004</v>
      </c>
      <c r="L52" s="86"/>
      <c r="M52" s="87"/>
      <c r="N52" s="87"/>
      <c r="O52" s="87"/>
      <c r="P52" s="87"/>
    </row>
    <row r="53" spans="1:16" s="28" customFormat="1" ht="20.100000000000001" customHeight="1" x14ac:dyDescent="0.2">
      <c r="A53" s="21">
        <v>48</v>
      </c>
      <c r="B53" s="11" t="s">
        <v>60</v>
      </c>
      <c r="C53" s="12">
        <v>1119.5735900000002</v>
      </c>
      <c r="D53" s="12">
        <v>541.50330000000008</v>
      </c>
      <c r="E53" s="13">
        <f t="shared" si="0"/>
        <v>-51.633076660909808</v>
      </c>
      <c r="F53" s="12">
        <v>4579.2029400000001</v>
      </c>
      <c r="G53" s="13">
        <f t="shared" si="8"/>
        <v>0.55105278424778992</v>
      </c>
      <c r="H53" s="12">
        <v>2829.5350800000001</v>
      </c>
      <c r="I53" s="14">
        <f t="shared" si="7"/>
        <v>0.44874174207236578</v>
      </c>
      <c r="J53" s="15">
        <f t="shared" si="10"/>
        <v>-38.209004556587743</v>
      </c>
      <c r="L53" s="86"/>
      <c r="M53" s="87"/>
      <c r="N53" s="87"/>
      <c r="O53" s="87"/>
      <c r="P53" s="87"/>
    </row>
    <row r="54" spans="1:16" s="28" customFormat="1" ht="20.100000000000001" customHeight="1" x14ac:dyDescent="0.2">
      <c r="A54" s="53">
        <v>49</v>
      </c>
      <c r="B54" s="48" t="s">
        <v>69</v>
      </c>
      <c r="C54" s="49">
        <v>67.017420000000001</v>
      </c>
      <c r="D54" s="49">
        <v>780.66787999999997</v>
      </c>
      <c r="E54" s="50">
        <f t="shared" si="0"/>
        <v>1064.8730732994495</v>
      </c>
      <c r="F54" s="49">
        <v>547.60599000000002</v>
      </c>
      <c r="G54" s="50">
        <f t="shared" si="8"/>
        <v>6.5897888653143513E-2</v>
      </c>
      <c r="H54" s="49">
        <v>2774.4062799999997</v>
      </c>
      <c r="I54" s="51">
        <f t="shared" si="7"/>
        <v>0.43999875318870812</v>
      </c>
      <c r="J54" s="52">
        <f t="shared" si="10"/>
        <v>406.64279256696949</v>
      </c>
      <c r="L54" s="86"/>
      <c r="M54" s="87"/>
      <c r="N54" s="87"/>
      <c r="O54" s="87"/>
      <c r="P54" s="87"/>
    </row>
    <row r="55" spans="1:16" s="28" customFormat="1" ht="20.100000000000001" customHeight="1" thickBot="1" x14ac:dyDescent="0.25">
      <c r="A55" s="22">
        <v>50</v>
      </c>
      <c r="B55" s="16" t="s">
        <v>37</v>
      </c>
      <c r="C55" s="17">
        <v>425.41410999999999</v>
      </c>
      <c r="D55" s="17">
        <v>442.12817999999999</v>
      </c>
      <c r="E55" s="18">
        <f t="shared" si="0"/>
        <v>3.9288941309445504</v>
      </c>
      <c r="F55" s="17">
        <v>3418.2705599999999</v>
      </c>
      <c r="G55" s="18">
        <f t="shared" si="8"/>
        <v>0.41134833596177151</v>
      </c>
      <c r="H55" s="17">
        <v>2766.59555</v>
      </c>
      <c r="I55" s="19">
        <f t="shared" si="7"/>
        <v>0.43876003358002358</v>
      </c>
      <c r="J55" s="20">
        <f t="shared" si="10"/>
        <v>-19.064465452962857</v>
      </c>
      <c r="L55" s="86"/>
      <c r="M55" s="87"/>
      <c r="N55" s="87"/>
      <c r="O55" s="87"/>
      <c r="P55" s="87"/>
    </row>
    <row r="56" spans="1:16" s="28" customFormat="1" ht="30" customHeight="1" x14ac:dyDescent="0.2">
      <c r="A56" s="105" t="s">
        <v>3</v>
      </c>
      <c r="B56" s="106"/>
      <c r="C56" s="54">
        <f>SUM(C4:C55)-C14-C25</f>
        <v>77590.636330000008</v>
      </c>
      <c r="D56" s="54">
        <f>SUM(D4:D55)-D14-D25</f>
        <v>89805.298590000035</v>
      </c>
      <c r="E56" s="55">
        <f t="shared" si="0"/>
        <v>15.74244372484582</v>
      </c>
      <c r="F56" s="54">
        <f>SUM(F25:F55)</f>
        <v>736340.31310999976</v>
      </c>
      <c r="G56" s="56">
        <f t="shared" si="8"/>
        <v>88.609826865012181</v>
      </c>
      <c r="H56" s="54">
        <f>SUM(H4:H55)-H14-H25</f>
        <v>564084.49298999971</v>
      </c>
      <c r="I56" s="56">
        <f t="shared" si="7"/>
        <v>89.459310771414664</v>
      </c>
      <c r="J56" s="57">
        <f t="shared" si="10"/>
        <v>-23.393506650812316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10111.234149999989</v>
      </c>
      <c r="D57" s="5">
        <f>D59-D56</f>
        <v>11726.867029999965</v>
      </c>
      <c r="E57" s="6">
        <f>(D57-C57)/C57*100</f>
        <v>15.978592286877042</v>
      </c>
      <c r="F57" s="5">
        <f>F59-F56</f>
        <v>94651.394200000213</v>
      </c>
      <c r="G57" s="7">
        <f t="shared" si="8"/>
        <v>11.390173134987817</v>
      </c>
      <c r="H57" s="5">
        <f>H59-H56</f>
        <v>66464.175590000348</v>
      </c>
      <c r="I57" s="7">
        <f t="shared" si="7"/>
        <v>10.540689228585341</v>
      </c>
      <c r="J57" s="8">
        <f>(H57-F57)/F57*100</f>
        <v>-29.780035305597014</v>
      </c>
    </row>
    <row r="58" spans="1:16" ht="30" customHeight="1" thickBot="1" x14ac:dyDescent="0.25">
      <c r="A58" s="101" t="s">
        <v>7</v>
      </c>
      <c r="B58" s="102"/>
      <c r="C58" s="58">
        <v>39083.571919999988</v>
      </c>
      <c r="D58" s="58">
        <v>38687.115879999998</v>
      </c>
      <c r="E58" s="59">
        <f>(D58-C58)/C58*100</f>
        <v>-1.014380263941828</v>
      </c>
      <c r="F58" s="58">
        <v>348006.47286000027</v>
      </c>
      <c r="G58" s="60">
        <f t="shared" si="8"/>
        <v>41.878453154067046</v>
      </c>
      <c r="H58" s="58">
        <v>269135.43709999998</v>
      </c>
      <c r="I58" s="60">
        <f t="shared" si="7"/>
        <v>42.682738147095741</v>
      </c>
      <c r="J58" s="61">
        <f>(H58-F58)/F58*100</f>
        <v>-22.663669187477833</v>
      </c>
    </row>
    <row r="59" spans="1:16" ht="45.4" customHeight="1" thickBot="1" x14ac:dyDescent="0.25">
      <c r="A59" s="94" t="s">
        <v>11</v>
      </c>
      <c r="B59" s="95" t="s">
        <v>1</v>
      </c>
      <c r="C59" s="62">
        <v>87701.870479999998</v>
      </c>
      <c r="D59" s="62">
        <v>101532.16562</v>
      </c>
      <c r="E59" s="63">
        <f>(D59-C59)/C59*100</f>
        <v>15.769669522788499</v>
      </c>
      <c r="F59" s="62">
        <v>830991.70730999997</v>
      </c>
      <c r="G59" s="64">
        <f t="shared" si="8"/>
        <v>100</v>
      </c>
      <c r="H59" s="62">
        <v>630548.66858000006</v>
      </c>
      <c r="I59" s="64">
        <f>(H59*100)/$H$59</f>
        <v>100</v>
      </c>
      <c r="J59" s="65">
        <f>(H59-F59)/F59*100</f>
        <v>-24.120943321907902</v>
      </c>
    </row>
    <row r="60" spans="1:16" ht="19.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8" x14ac:dyDescent="0.2">
      <c r="B61" s="32"/>
      <c r="C61" s="81"/>
      <c r="D61" s="82"/>
      <c r="E61" s="83"/>
      <c r="F61" s="82"/>
      <c r="H61" s="93"/>
      <c r="I61" s="37"/>
    </row>
    <row r="62" spans="1:16" s="35" customFormat="1" ht="13.15" customHeight="1" x14ac:dyDescent="0.2">
      <c r="F62" s="83"/>
      <c r="L62" s="90"/>
      <c r="M62" s="91"/>
      <c r="N62" s="91"/>
      <c r="O62" s="91"/>
      <c r="P62" s="91"/>
    </row>
    <row r="63" spans="1:16" s="35" customFormat="1" ht="13.15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.25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B11" sqref="B11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HAZİRAN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HAZİRAN</v>
      </c>
      <c r="D3" s="2" t="str">
        <f>'ILK50'!D3</f>
        <v>2020 
HAZİRAN</v>
      </c>
      <c r="E3" s="3" t="str">
        <f>'ILK50'!E3</f>
        <v>DEĞİŞİM %</v>
      </c>
      <c r="F3" s="43" t="str">
        <f>'ILK50'!F3</f>
        <v>2019
OCAK - HAZİRAN</v>
      </c>
      <c r="G3" s="3" t="str">
        <f>'ILK50'!G3</f>
        <v>PAY 
%</v>
      </c>
      <c r="H3" s="43" t="str">
        <f>'ILK50'!H3</f>
        <v>2020 
OCAK - HAZİRAN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00000000000001" customHeight="1" x14ac:dyDescent="0.2">
      <c r="A4" s="47">
        <v>1</v>
      </c>
      <c r="B4" s="48" t="str">
        <f>'ILK50'!B4</f>
        <v>RUSYA FEDERASYONU</v>
      </c>
      <c r="C4" s="49">
        <f>'ILK50'!C4</f>
        <v>6996.91255</v>
      </c>
      <c r="D4" s="49">
        <f>'ILK50'!D4</f>
        <v>8416.2839600000007</v>
      </c>
      <c r="E4" s="50">
        <f t="shared" ref="E4:E24" si="0">(D4-C4)/C4*100</f>
        <v>20.285681718288743</v>
      </c>
      <c r="F4" s="49">
        <f>'ILK50'!F4</f>
        <v>83807.098360000004</v>
      </c>
      <c r="G4" s="50">
        <f t="shared" ref="G4:G27" si="1">(F4*100)/$F$27</f>
        <v>10.085190697184167</v>
      </c>
      <c r="H4" s="49">
        <f>'ILK50'!H4</f>
        <v>54152.708399999996</v>
      </c>
      <c r="I4" s="51">
        <f t="shared" ref="I4:I27" si="2">(H4*100)/$H$27</f>
        <v>8.5881885250748802</v>
      </c>
      <c r="J4" s="52">
        <f t="shared" ref="J4:J23" si="3">(H4-F4)/F4*100</f>
        <v>-35.384102946288913</v>
      </c>
      <c r="K4" s="27"/>
      <c r="M4" s="29"/>
      <c r="O4" s="29"/>
    </row>
    <row r="5" spans="1:15" s="28" customFormat="1" ht="20.100000000000001" customHeight="1" x14ac:dyDescent="0.2">
      <c r="A5" s="21">
        <v>2</v>
      </c>
      <c r="B5" s="11" t="str">
        <f>'ILK50'!B5</f>
        <v>ALMANYA</v>
      </c>
      <c r="C5" s="12">
        <f>'ILK50'!C5</f>
        <v>7619.3408899999995</v>
      </c>
      <c r="D5" s="12">
        <f>'ILK50'!D5</f>
        <v>8533.4466699999994</v>
      </c>
      <c r="E5" s="13">
        <f t="shared" si="0"/>
        <v>11.997176569428959</v>
      </c>
      <c r="F5" s="12">
        <f>'ILK50'!F5</f>
        <v>65260.562090000007</v>
      </c>
      <c r="G5" s="13">
        <f t="shared" si="1"/>
        <v>7.8533349389556149</v>
      </c>
      <c r="H5" s="12">
        <f>'ILK50'!H5</f>
        <v>52970.188860000002</v>
      </c>
      <c r="I5" s="14">
        <f t="shared" si="2"/>
        <v>8.4006503382663915</v>
      </c>
      <c r="J5" s="15">
        <f t="shared" si="3"/>
        <v>-18.832772560325957</v>
      </c>
      <c r="K5" s="27"/>
      <c r="M5" s="29"/>
      <c r="O5" s="29"/>
    </row>
    <row r="6" spans="1:15" s="28" customFormat="1" ht="20.100000000000001" customHeight="1" x14ac:dyDescent="0.2">
      <c r="A6" s="53">
        <v>3</v>
      </c>
      <c r="B6" s="48" t="str">
        <f>'ILK50'!B6</f>
        <v>İTALYA</v>
      </c>
      <c r="C6" s="49">
        <f>'ILK50'!C6</f>
        <v>7104.4972099999995</v>
      </c>
      <c r="D6" s="49">
        <f>'ILK50'!D6</f>
        <v>5779.7200400000002</v>
      </c>
      <c r="E6" s="50">
        <f t="shared" si="0"/>
        <v>-18.64702217259368</v>
      </c>
      <c r="F6" s="49">
        <f>'ILK50'!F6</f>
        <v>62125.082200000004</v>
      </c>
      <c r="G6" s="50">
        <f t="shared" si="1"/>
        <v>7.4760171074516339</v>
      </c>
      <c r="H6" s="49">
        <f>'ILK50'!H6</f>
        <v>40455.670880000005</v>
      </c>
      <c r="I6" s="51">
        <f t="shared" si="2"/>
        <v>6.415947395639809</v>
      </c>
      <c r="J6" s="52">
        <f t="shared" si="3"/>
        <v>-34.880294001445996</v>
      </c>
      <c r="K6" s="27"/>
      <c r="M6" s="29"/>
      <c r="O6" s="29"/>
    </row>
    <row r="7" spans="1:15" s="28" customFormat="1" ht="20.100000000000001" customHeight="1" x14ac:dyDescent="0.2">
      <c r="A7" s="21">
        <v>4</v>
      </c>
      <c r="B7" s="11" t="str">
        <f>'ILK50'!B7</f>
        <v>IRAK</v>
      </c>
      <c r="C7" s="12">
        <f>'ILK50'!C7</f>
        <v>3241.7986700000001</v>
      </c>
      <c r="D7" s="12">
        <f>'ILK50'!D7</f>
        <v>6093.2144699999999</v>
      </c>
      <c r="E7" s="13">
        <f t="shared" si="0"/>
        <v>87.957831138230418</v>
      </c>
      <c r="F7" s="12">
        <f>'ILK50'!F7</f>
        <v>45035.896609999996</v>
      </c>
      <c r="G7" s="13">
        <f t="shared" si="1"/>
        <v>5.4195362256725188</v>
      </c>
      <c r="H7" s="12">
        <f>'ILK50'!H7</f>
        <v>35831.581210000004</v>
      </c>
      <c r="I7" s="14">
        <f t="shared" si="2"/>
        <v>5.6826035793070453</v>
      </c>
      <c r="J7" s="15">
        <f t="shared" si="3"/>
        <v>-20.437730994249197</v>
      </c>
      <c r="K7" s="30"/>
      <c r="M7" s="29"/>
      <c r="O7" s="29"/>
    </row>
    <row r="8" spans="1:15" s="28" customFormat="1" ht="20.100000000000001" customHeight="1" x14ac:dyDescent="0.2">
      <c r="A8" s="53">
        <v>5</v>
      </c>
      <c r="B8" s="48" t="str">
        <f>'ILK50'!B8</f>
        <v>İSPANYA</v>
      </c>
      <c r="C8" s="49">
        <f>'ILK50'!C8</f>
        <v>3606.5824700000003</v>
      </c>
      <c r="D8" s="49">
        <f>'ILK50'!D8</f>
        <v>3731.3934399999998</v>
      </c>
      <c r="E8" s="50">
        <f t="shared" si="0"/>
        <v>3.460643726802108</v>
      </c>
      <c r="F8" s="49">
        <f>'ILK50'!F8</f>
        <v>32322.655200000001</v>
      </c>
      <c r="G8" s="50">
        <f t="shared" si="1"/>
        <v>3.8896483461467435</v>
      </c>
      <c r="H8" s="49">
        <f>'ILK50'!H8</f>
        <v>27529.628170000004</v>
      </c>
      <c r="I8" s="51">
        <f t="shared" si="2"/>
        <v>4.3659799063563032</v>
      </c>
      <c r="J8" s="52">
        <f t="shared" si="3"/>
        <v>-14.828692136653418</v>
      </c>
      <c r="M8" s="29"/>
      <c r="O8" s="29"/>
    </row>
    <row r="9" spans="1:15" s="28" customFormat="1" ht="20.100000000000001" customHeight="1" x14ac:dyDescent="0.2">
      <c r="A9" s="21">
        <v>6</v>
      </c>
      <c r="B9" s="11" t="str">
        <f>'ILK50'!B9</f>
        <v>ROMANYA</v>
      </c>
      <c r="C9" s="12">
        <f>'ILK50'!C9</f>
        <v>2333.8509599999998</v>
      </c>
      <c r="D9" s="12">
        <f>'ILK50'!D9</f>
        <v>3356.9741800000002</v>
      </c>
      <c r="E9" s="13">
        <f t="shared" si="0"/>
        <v>43.838412886485287</v>
      </c>
      <c r="F9" s="12">
        <f>'ILK50'!F9</f>
        <v>27332.87761</v>
      </c>
      <c r="G9" s="13">
        <f t="shared" si="1"/>
        <v>3.2891877704145993</v>
      </c>
      <c r="H9" s="12">
        <f>'ILK50'!H9</f>
        <v>21832.552889999999</v>
      </c>
      <c r="I9" s="14">
        <f t="shared" si="2"/>
        <v>3.4624691126803993</v>
      </c>
      <c r="J9" s="15">
        <f t="shared" si="3"/>
        <v>-20.12347473427991</v>
      </c>
      <c r="M9" s="29"/>
      <c r="O9" s="29"/>
    </row>
    <row r="10" spans="1:15" s="28" customFormat="1" ht="20.100000000000001" customHeight="1" x14ac:dyDescent="0.2">
      <c r="A10" s="53">
        <v>7</v>
      </c>
      <c r="B10" s="48" t="str">
        <f>'ILK50'!B10</f>
        <v>FRANSA</v>
      </c>
      <c r="C10" s="49">
        <f>'ILK50'!C10</f>
        <v>6378.3028299999996</v>
      </c>
      <c r="D10" s="49">
        <f>'ILK50'!D10</f>
        <v>4180.2425000000003</v>
      </c>
      <c r="E10" s="50">
        <f t="shared" si="0"/>
        <v>-34.461523520983391</v>
      </c>
      <c r="F10" s="49">
        <f>'ILK50'!F10</f>
        <v>31380.295489999997</v>
      </c>
      <c r="G10" s="50">
        <f t="shared" si="1"/>
        <v>3.7762465273668049</v>
      </c>
      <c r="H10" s="49">
        <f>'ILK50'!H10</f>
        <v>20119.791149999997</v>
      </c>
      <c r="I10" s="51">
        <f t="shared" si="2"/>
        <v>3.1908387334018018</v>
      </c>
      <c r="J10" s="52">
        <f t="shared" si="3"/>
        <v>-35.883997152252441</v>
      </c>
      <c r="M10" s="29"/>
      <c r="O10" s="29"/>
    </row>
    <row r="11" spans="1:15" s="28" customFormat="1" ht="20.100000000000001" customHeight="1" x14ac:dyDescent="0.2">
      <c r="A11" s="21">
        <v>8</v>
      </c>
      <c r="B11" s="11" t="str">
        <f>'ILK50'!B11</f>
        <v>HOLLANDA</v>
      </c>
      <c r="C11" s="12">
        <f>'ILK50'!C11</f>
        <v>1775.845</v>
      </c>
      <c r="D11" s="12">
        <f>'ILK50'!D11</f>
        <v>2937.28604</v>
      </c>
      <c r="E11" s="13">
        <f t="shared" si="0"/>
        <v>65.402162913993052</v>
      </c>
      <c r="F11" s="12">
        <f>'ILK50'!F11</f>
        <v>17939.701920000003</v>
      </c>
      <c r="G11" s="13">
        <f t="shared" si="1"/>
        <v>2.1588304386421067</v>
      </c>
      <c r="H11" s="12">
        <f>'ILK50'!H11</f>
        <v>19611.399799999999</v>
      </c>
      <c r="I11" s="14">
        <f t="shared" si="2"/>
        <v>3.1102119118203846</v>
      </c>
      <c r="J11" s="15">
        <f t="shared" si="3"/>
        <v>9.3184261781758515</v>
      </c>
      <c r="M11" s="29"/>
      <c r="O11" s="29"/>
    </row>
    <row r="12" spans="1:15" s="28" customFormat="1" ht="20.100000000000001" customHeight="1" x14ac:dyDescent="0.2">
      <c r="A12" s="53">
        <v>9</v>
      </c>
      <c r="B12" s="48" t="str">
        <f>'ILK50'!B12</f>
        <v>İNGİLTERE</v>
      </c>
      <c r="C12" s="49">
        <f>'ILK50'!C12</f>
        <v>2057.2877699999999</v>
      </c>
      <c r="D12" s="49">
        <f>'ILK50'!D12</f>
        <v>2752.6865299999999</v>
      </c>
      <c r="E12" s="50">
        <f t="shared" si="0"/>
        <v>33.801725268604507</v>
      </c>
      <c r="F12" s="49">
        <f>'ILK50'!F12</f>
        <v>27029.437399999999</v>
      </c>
      <c r="G12" s="50">
        <f t="shared" si="1"/>
        <v>3.2526723386322209</v>
      </c>
      <c r="H12" s="49">
        <f>'ILK50'!H12</f>
        <v>19298.01037</v>
      </c>
      <c r="I12" s="51">
        <f t="shared" si="2"/>
        <v>3.0605108426379286</v>
      </c>
      <c r="J12" s="52">
        <f t="shared" si="3"/>
        <v>-28.603729021751668</v>
      </c>
      <c r="M12" s="29"/>
      <c r="O12" s="29"/>
    </row>
    <row r="13" spans="1:15" s="28" customFormat="1" ht="20.100000000000001" customHeight="1" x14ac:dyDescent="0.2">
      <c r="A13" s="22">
        <v>10</v>
      </c>
      <c r="B13" s="16" t="str">
        <f>'ILK50'!B13</f>
        <v>SUUDİ ARABİSTAN</v>
      </c>
      <c r="C13" s="17">
        <f>'ILK50'!C13</f>
        <v>3200.9286000000002</v>
      </c>
      <c r="D13" s="17">
        <f>'ILK50'!D13</f>
        <v>1752.2599599999999</v>
      </c>
      <c r="E13" s="18">
        <f t="shared" si="0"/>
        <v>-45.25776176325833</v>
      </c>
      <c r="F13" s="17">
        <f>'ILK50'!F13</f>
        <v>28207.599719999998</v>
      </c>
      <c r="G13" s="18">
        <f t="shared" si="1"/>
        <v>3.3944502059245227</v>
      </c>
      <c r="H13" s="17">
        <f>'ILK50'!H13</f>
        <v>16696.546160000002</v>
      </c>
      <c r="I13" s="19">
        <f t="shared" si="2"/>
        <v>2.6479393252230219</v>
      </c>
      <c r="J13" s="20">
        <f t="shared" si="3"/>
        <v>-40.808341277752632</v>
      </c>
      <c r="M13" s="29"/>
      <c r="O13" s="29"/>
    </row>
    <row r="14" spans="1:15" s="28" customFormat="1" ht="20.100000000000001" customHeight="1" x14ac:dyDescent="0.2">
      <c r="A14" s="53">
        <v>11</v>
      </c>
      <c r="B14" s="48" t="str">
        <f>'ILK50'!B15</f>
        <v>ABD</v>
      </c>
      <c r="C14" s="49">
        <f>'ILK50'!C15</f>
        <v>2607.3524600000001</v>
      </c>
      <c r="D14" s="49">
        <f>'ILK50'!D15</f>
        <v>3090.3930599999999</v>
      </c>
      <c r="E14" s="50">
        <f t="shared" si="0"/>
        <v>18.52609524068717</v>
      </c>
      <c r="F14" s="49">
        <f>'ILK50'!F15</f>
        <v>18024.021339999999</v>
      </c>
      <c r="G14" s="50">
        <f t="shared" si="1"/>
        <v>2.1689772811747408</v>
      </c>
      <c r="H14" s="49">
        <f>'ILK50'!H15</f>
        <v>15996.727050000001</v>
      </c>
      <c r="I14" s="51">
        <f t="shared" si="2"/>
        <v>2.5369535845702029</v>
      </c>
      <c r="J14" s="52">
        <f t="shared" si="3"/>
        <v>-11.247735739753614</v>
      </c>
      <c r="M14" s="29"/>
      <c r="O14" s="29"/>
    </row>
    <row r="15" spans="1:15" s="28" customFormat="1" ht="20.100000000000001" customHeight="1" x14ac:dyDescent="0.2">
      <c r="A15" s="21">
        <v>12</v>
      </c>
      <c r="B15" s="11" t="str">
        <f>'ILK50'!B16</f>
        <v>İSRAİL</v>
      </c>
      <c r="C15" s="12">
        <f>'ILK50'!C16</f>
        <v>898.56581000000006</v>
      </c>
      <c r="D15" s="12">
        <f>'ILK50'!D16</f>
        <v>2422.0135399999999</v>
      </c>
      <c r="E15" s="13">
        <f t="shared" si="0"/>
        <v>169.54214293998118</v>
      </c>
      <c r="F15" s="12">
        <f>'ILK50'!F16</f>
        <v>16314.188599999999</v>
      </c>
      <c r="G15" s="13">
        <f t="shared" si="1"/>
        <v>1.9632191821517202</v>
      </c>
      <c r="H15" s="12">
        <f>'ILK50'!H16</f>
        <v>14099.7979</v>
      </c>
      <c r="I15" s="14">
        <f t="shared" si="2"/>
        <v>2.2361157199416253</v>
      </c>
      <c r="J15" s="15">
        <f t="shared" si="3"/>
        <v>-13.573403828370601</v>
      </c>
      <c r="M15" s="29"/>
      <c r="O15" s="29"/>
    </row>
    <row r="16" spans="1:15" s="28" customFormat="1" ht="20.100000000000001" customHeight="1" x14ac:dyDescent="0.2">
      <c r="A16" s="53">
        <v>13</v>
      </c>
      <c r="B16" s="48" t="str">
        <f>'ILK50'!B17</f>
        <v>POLONYA</v>
      </c>
      <c r="C16" s="49">
        <f>'ILK50'!C17</f>
        <v>858.66177000000005</v>
      </c>
      <c r="D16" s="49">
        <f>'ILK50'!D17</f>
        <v>560.56731000000002</v>
      </c>
      <c r="E16" s="50">
        <f t="shared" si="0"/>
        <v>-34.716167694294811</v>
      </c>
      <c r="F16" s="49">
        <f>'ILK50'!F17</f>
        <v>13481.074919999999</v>
      </c>
      <c r="G16" s="50">
        <f t="shared" si="1"/>
        <v>1.6222875392631213</v>
      </c>
      <c r="H16" s="49">
        <f>'ILK50'!H17</f>
        <v>12587.46681</v>
      </c>
      <c r="I16" s="51">
        <f t="shared" si="2"/>
        <v>1.9962720464301451</v>
      </c>
      <c r="J16" s="52">
        <f t="shared" si="3"/>
        <v>-6.6286117042067394</v>
      </c>
      <c r="M16" s="29"/>
      <c r="O16" s="29"/>
    </row>
    <row r="17" spans="1:15" s="28" customFormat="1" ht="20.100000000000001" customHeight="1" x14ac:dyDescent="0.2">
      <c r="A17" s="21">
        <v>14</v>
      </c>
      <c r="B17" s="11" t="str">
        <f>'ILK50'!B18</f>
        <v>LİBYA</v>
      </c>
      <c r="C17" s="12">
        <f>'ILK50'!C18</f>
        <v>1554.08484</v>
      </c>
      <c r="D17" s="12">
        <f>'ILK50'!D18</f>
        <v>3240.4665399999999</v>
      </c>
      <c r="E17" s="13">
        <f t="shared" si="0"/>
        <v>108.51284669889706</v>
      </c>
      <c r="F17" s="12">
        <f>'ILK50'!F18</f>
        <v>18917.946600000003</v>
      </c>
      <c r="G17" s="13">
        <f t="shared" si="1"/>
        <v>2.2765505881206942</v>
      </c>
      <c r="H17" s="12">
        <f>'ILK50'!H18</f>
        <v>12151.77831</v>
      </c>
      <c r="I17" s="14">
        <f t="shared" si="2"/>
        <v>1.9271753181821616</v>
      </c>
      <c r="J17" s="15">
        <f t="shared" si="3"/>
        <v>-35.765870541150605</v>
      </c>
      <c r="M17" s="29"/>
      <c r="O17" s="29"/>
    </row>
    <row r="18" spans="1:15" s="28" customFormat="1" ht="20.100000000000001" customHeight="1" x14ac:dyDescent="0.2">
      <c r="A18" s="53">
        <v>15</v>
      </c>
      <c r="B18" s="48" t="str">
        <f>'ILK50'!B19</f>
        <v>KAZAKİSTAN</v>
      </c>
      <c r="C18" s="49">
        <f>'ILK50'!C19</f>
        <v>408.81835999999998</v>
      </c>
      <c r="D18" s="49">
        <f>'ILK50'!D19</f>
        <v>1262.4696200000001</v>
      </c>
      <c r="E18" s="50">
        <f t="shared" si="0"/>
        <v>208.80942333411841</v>
      </c>
      <c r="F18" s="49">
        <f>'ILK50'!F19</f>
        <v>9949.8530199999987</v>
      </c>
      <c r="G18" s="50">
        <f t="shared" si="1"/>
        <v>1.1973468486476995</v>
      </c>
      <c r="H18" s="49">
        <f>'ILK50'!H19</f>
        <v>11077.89798</v>
      </c>
      <c r="I18" s="51">
        <f t="shared" si="2"/>
        <v>1.7568664453685237</v>
      </c>
      <c r="J18" s="52">
        <f t="shared" si="3"/>
        <v>11.337302749422937</v>
      </c>
      <c r="M18" s="29"/>
      <c r="O18" s="29"/>
    </row>
    <row r="19" spans="1:15" s="28" customFormat="1" ht="20.100000000000001" customHeight="1" x14ac:dyDescent="0.2">
      <c r="A19" s="21">
        <v>16</v>
      </c>
      <c r="B19" s="11" t="str">
        <f>'ILK50'!B20</f>
        <v>GÜNEY KORE CUMHURİYE</v>
      </c>
      <c r="C19" s="12">
        <f>'ILK50'!C20</f>
        <v>3521.7848199999999</v>
      </c>
      <c r="D19" s="12">
        <f>'ILK50'!D20</f>
        <v>3528.12826</v>
      </c>
      <c r="E19" s="13">
        <f t="shared" si="0"/>
        <v>0.18012003356866366</v>
      </c>
      <c r="F19" s="12">
        <f>'ILK50'!F20</f>
        <v>15854.200869999999</v>
      </c>
      <c r="G19" s="13">
        <f t="shared" si="1"/>
        <v>1.9078651123152084</v>
      </c>
      <c r="H19" s="12">
        <f>'ILK50'!H20</f>
        <v>10568.035599999999</v>
      </c>
      <c r="I19" s="14">
        <f t="shared" si="2"/>
        <v>1.6760063301377335</v>
      </c>
      <c r="J19" s="15">
        <f t="shared" si="3"/>
        <v>-33.34236341109257</v>
      </c>
      <c r="M19" s="29"/>
      <c r="O19" s="29"/>
    </row>
    <row r="20" spans="1:15" s="28" customFormat="1" ht="20.100000000000001" customHeight="1" x14ac:dyDescent="0.2">
      <c r="A20" s="53">
        <v>17</v>
      </c>
      <c r="B20" s="48" t="str">
        <f>'ILK50'!B21</f>
        <v>BULGARİSTAN</v>
      </c>
      <c r="C20" s="49">
        <f>'ILK50'!C21</f>
        <v>1296.2455400000001</v>
      </c>
      <c r="D20" s="49">
        <f>'ILK50'!D21</f>
        <v>1601.0577900000001</v>
      </c>
      <c r="E20" s="50">
        <f t="shared" si="0"/>
        <v>23.51500858394467</v>
      </c>
      <c r="F20" s="49">
        <f>'ILK50'!F21</f>
        <v>14711.12206</v>
      </c>
      <c r="G20" s="50">
        <f t="shared" si="1"/>
        <v>1.7703091295124131</v>
      </c>
      <c r="H20" s="49">
        <f>'ILK50'!H21</f>
        <v>10306.023630000002</v>
      </c>
      <c r="I20" s="51">
        <f t="shared" si="2"/>
        <v>1.6344533171736351</v>
      </c>
      <c r="J20" s="52">
        <f t="shared" si="3"/>
        <v>-29.944000274306731</v>
      </c>
      <c r="M20" s="29"/>
      <c r="O20" s="29"/>
    </row>
    <row r="21" spans="1:15" s="28" customFormat="1" ht="20.100000000000001" customHeight="1" x14ac:dyDescent="0.2">
      <c r="A21" s="21">
        <v>18</v>
      </c>
      <c r="B21" s="11" t="str">
        <f>'ILK50'!B22</f>
        <v>HINDISTAN</v>
      </c>
      <c r="C21" s="12">
        <f>'ILK50'!C22</f>
        <v>2043.2493400000001</v>
      </c>
      <c r="D21" s="12">
        <f>'ILK50'!D22</f>
        <v>1380.5971399999999</v>
      </c>
      <c r="E21" s="13">
        <f t="shared" si="0"/>
        <v>-32.431293970220992</v>
      </c>
      <c r="F21" s="12">
        <f>'ILK50'!F22</f>
        <v>14156.049279999999</v>
      </c>
      <c r="G21" s="13">
        <f t="shared" si="1"/>
        <v>1.7035127012066691</v>
      </c>
      <c r="H21" s="12">
        <f>'ILK50'!H22</f>
        <v>9978.7285299999985</v>
      </c>
      <c r="I21" s="14">
        <f t="shared" si="2"/>
        <v>1.5825469194110209</v>
      </c>
      <c r="J21" s="15">
        <f t="shared" si="3"/>
        <v>-29.509085955937003</v>
      </c>
      <c r="M21" s="29"/>
      <c r="O21" s="29"/>
    </row>
    <row r="22" spans="1:15" s="28" customFormat="1" ht="20.100000000000001" customHeight="1" x14ac:dyDescent="0.2">
      <c r="A22" s="53">
        <v>19</v>
      </c>
      <c r="B22" s="48" t="str">
        <f>'ILK50'!B23</f>
        <v>SUDAN</v>
      </c>
      <c r="C22" s="49">
        <f>'ILK50'!C23</f>
        <v>731.99655000000007</v>
      </c>
      <c r="D22" s="49">
        <f>'ILK50'!D23</f>
        <v>761.40743999999995</v>
      </c>
      <c r="E22" s="50">
        <f t="shared" si="0"/>
        <v>4.0179000843651353</v>
      </c>
      <c r="F22" s="49">
        <f>'ILK50'!F23</f>
        <v>7456.4442199999994</v>
      </c>
      <c r="G22" s="50">
        <f t="shared" si="1"/>
        <v>0.89729466063352492</v>
      </c>
      <c r="H22" s="49">
        <f>'ILK50'!H23</f>
        <v>8215.4164700000001</v>
      </c>
      <c r="I22" s="51">
        <f t="shared" si="2"/>
        <v>1.3028996617344659</v>
      </c>
      <c r="J22" s="52">
        <f t="shared" si="3"/>
        <v>10.178742408670507</v>
      </c>
      <c r="M22" s="29"/>
      <c r="O22" s="29"/>
    </row>
    <row r="23" spans="1:15" s="28" customFormat="1" ht="20.100000000000001" customHeight="1" thickBot="1" x14ac:dyDescent="0.25">
      <c r="A23" s="22">
        <v>20</v>
      </c>
      <c r="B23" s="16" t="str">
        <f>'ILK50'!B24</f>
        <v>YUNANİSTAN</v>
      </c>
      <c r="C23" s="17">
        <f>'ILK50'!C24</f>
        <v>760.95935999999995</v>
      </c>
      <c r="D23" s="17">
        <f>'ILK50'!D24</f>
        <v>734.03572999999994</v>
      </c>
      <c r="E23" s="18">
        <f t="shared" si="0"/>
        <v>-3.5381166741940078</v>
      </c>
      <c r="F23" s="17">
        <f>'ILK50'!F24</f>
        <v>9102.9619399999992</v>
      </c>
      <c r="G23" s="18">
        <f t="shared" si="1"/>
        <v>1.09543354764239</v>
      </c>
      <c r="H23" s="17">
        <f>'ILK50'!H24</f>
        <v>7986.4234999999999</v>
      </c>
      <c r="I23" s="19">
        <f t="shared" si="2"/>
        <v>1.2665831993564398</v>
      </c>
      <c r="J23" s="20">
        <f t="shared" si="3"/>
        <v>-12.265660862468678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58997.065800000018</v>
      </c>
      <c r="D24" s="66">
        <f>SUM(D4:D23)</f>
        <v>66114.644220000002</v>
      </c>
      <c r="E24" s="67">
        <f t="shared" si="0"/>
        <v>12.064292221122599</v>
      </c>
      <c r="F24" s="66">
        <f>SUM(F4:F23)</f>
        <v>558409.06944999995</v>
      </c>
      <c r="G24" s="68">
        <f t="shared" si="1"/>
        <v>67.197911187059105</v>
      </c>
      <c r="H24" s="66">
        <f>SUM(H4:H23)</f>
        <v>421466.37367000006</v>
      </c>
      <c r="I24" s="68">
        <f t="shared" si="2"/>
        <v>66.841212212713927</v>
      </c>
      <c r="J24" s="69">
        <f>(H24-F24)/F24*100</f>
        <v>-24.523723426426507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28704.804679999979</v>
      </c>
      <c r="D25" s="5">
        <f>D27-D24</f>
        <v>35417.521399999998</v>
      </c>
      <c r="E25" s="6">
        <f>(D25-C25)/C25*100</f>
        <v>23.38534191342919</v>
      </c>
      <c r="F25" s="5">
        <f>F27-F24</f>
        <v>272582.63786000002</v>
      </c>
      <c r="G25" s="7">
        <f t="shared" si="1"/>
        <v>32.802088812940895</v>
      </c>
      <c r="H25" s="5">
        <f>H27-H24</f>
        <v>209082.29491</v>
      </c>
      <c r="I25" s="7">
        <f t="shared" si="2"/>
        <v>33.158787787286073</v>
      </c>
      <c r="J25" s="8">
        <f>(H25-F25)/F25*100</f>
        <v>-23.295813500276623</v>
      </c>
    </row>
    <row r="26" spans="1:15" ht="30" customHeight="1" thickBot="1" x14ac:dyDescent="0.25">
      <c r="A26" s="101" t="s">
        <v>7</v>
      </c>
      <c r="B26" s="102"/>
      <c r="C26" s="58">
        <f>'ILK50'!C58</f>
        <v>39083.571919999988</v>
      </c>
      <c r="D26" s="58">
        <f>'ILK50'!D58</f>
        <v>38687.115879999998</v>
      </c>
      <c r="E26" s="59">
        <f>(D26-C26)/C26*100</f>
        <v>-1.014380263941828</v>
      </c>
      <c r="F26" s="58">
        <f>'ILK50'!F58</f>
        <v>348006.47286000027</v>
      </c>
      <c r="G26" s="60">
        <f t="shared" si="1"/>
        <v>41.878453154067046</v>
      </c>
      <c r="H26" s="58">
        <f>'ILK50'!H58</f>
        <v>269135.43709999998</v>
      </c>
      <c r="I26" s="60">
        <f t="shared" si="2"/>
        <v>42.682738147095741</v>
      </c>
      <c r="J26" s="61">
        <f>(H26-F26)/F26*100</f>
        <v>-22.663669187477833</v>
      </c>
    </row>
    <row r="27" spans="1:15" ht="45.4" customHeight="1" thickBot="1" x14ac:dyDescent="0.25">
      <c r="A27" s="94" t="s">
        <v>12</v>
      </c>
      <c r="B27" s="95" t="s">
        <v>1</v>
      </c>
      <c r="C27" s="62">
        <f>'ILK50'!C59</f>
        <v>87701.870479999998</v>
      </c>
      <c r="D27" s="62">
        <f>'ILK50'!D59</f>
        <v>101532.16562</v>
      </c>
      <c r="E27" s="63">
        <f>(D27-C27)/C27*100</f>
        <v>15.769669522788499</v>
      </c>
      <c r="F27" s="62">
        <f>'ILK50'!F59</f>
        <v>830991.70730999997</v>
      </c>
      <c r="G27" s="64">
        <f t="shared" si="1"/>
        <v>100</v>
      </c>
      <c r="H27" s="62">
        <f>'ILK50'!H59</f>
        <v>630548.66858000006</v>
      </c>
      <c r="I27" s="64">
        <f t="shared" si="2"/>
        <v>100</v>
      </c>
      <c r="J27" s="65">
        <f>(H27-F27)/F27*100</f>
        <v>-24.120943321907902</v>
      </c>
    </row>
    <row r="28" spans="1:15" ht="19.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15" customHeight="1" x14ac:dyDescent="0.2"/>
    <row r="31" spans="1:15" s="35" customFormat="1" ht="13.15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F15" sqref="F15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HAZİRAN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HAZİRAN</v>
      </c>
      <c r="D3" s="2" t="str">
        <f>'ILK50'!D3</f>
        <v>2020 
HAZİRAN</v>
      </c>
      <c r="E3" s="3" t="str">
        <f>'ILK50'!E3</f>
        <v>DEĞİŞİM %</v>
      </c>
      <c r="F3" s="43" t="str">
        <f>'ILK50'!F3</f>
        <v>2019
OCAK - HAZİRAN</v>
      </c>
      <c r="G3" s="3" t="str">
        <f>'ILK50'!G3</f>
        <v>PAY 
%</v>
      </c>
      <c r="H3" s="43" t="str">
        <f>'ILK50'!H3</f>
        <v>2020 
OCAK - HAZİRAN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>RUSYA FEDERASYONU</v>
      </c>
      <c r="C4" s="49">
        <f>'ILK50'!C4</f>
        <v>6996.91255</v>
      </c>
      <c r="D4" s="49">
        <f>'ILK50'!D4</f>
        <v>8416.2839600000007</v>
      </c>
      <c r="E4" s="50">
        <f t="shared" ref="E4:E14" si="0">(D4-C4)/C4*100</f>
        <v>20.285681718288743</v>
      </c>
      <c r="F4" s="49">
        <f>'ILK50'!F4</f>
        <v>83807.098360000004</v>
      </c>
      <c r="G4" s="50">
        <f t="shared" ref="G4:G17" si="1">(F4*100)/$F$17</f>
        <v>10.085190697184167</v>
      </c>
      <c r="H4" s="49">
        <f>'ILK50'!H4</f>
        <v>54152.708399999996</v>
      </c>
      <c r="I4" s="51">
        <f t="shared" ref="I4:I17" si="2">(H4*100)/$H$17</f>
        <v>8.5881885250748802</v>
      </c>
      <c r="J4" s="52">
        <f t="shared" ref="J4:J13" si="3">(H4-F4)/F4*100</f>
        <v>-35.384102946288913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>ALMANYA</v>
      </c>
      <c r="C5" s="12">
        <f>'ILK50'!C5</f>
        <v>7619.3408899999995</v>
      </c>
      <c r="D5" s="12">
        <f>'ILK50'!D5</f>
        <v>8533.4466699999994</v>
      </c>
      <c r="E5" s="13">
        <f t="shared" si="0"/>
        <v>11.997176569428959</v>
      </c>
      <c r="F5" s="12">
        <f>'ILK50'!F5</f>
        <v>65260.562090000007</v>
      </c>
      <c r="G5" s="13">
        <f t="shared" si="1"/>
        <v>7.8533349389556149</v>
      </c>
      <c r="H5" s="12">
        <f>'ILK50'!H5</f>
        <v>52970.188860000002</v>
      </c>
      <c r="I5" s="14">
        <f t="shared" si="2"/>
        <v>8.4006503382663915</v>
      </c>
      <c r="J5" s="15">
        <f t="shared" si="3"/>
        <v>-18.832772560325957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İTALYA</v>
      </c>
      <c r="C6" s="49">
        <f>'ILK50'!C6</f>
        <v>7104.4972099999995</v>
      </c>
      <c r="D6" s="49">
        <f>'ILK50'!D6</f>
        <v>5779.7200400000002</v>
      </c>
      <c r="E6" s="50">
        <f t="shared" si="0"/>
        <v>-18.64702217259368</v>
      </c>
      <c r="F6" s="49">
        <f>'ILK50'!F6</f>
        <v>62125.082200000004</v>
      </c>
      <c r="G6" s="50">
        <f t="shared" si="1"/>
        <v>7.4760171074516339</v>
      </c>
      <c r="H6" s="49">
        <f>'ILK50'!H6</f>
        <v>40455.670880000005</v>
      </c>
      <c r="I6" s="51">
        <f t="shared" si="2"/>
        <v>6.415947395639809</v>
      </c>
      <c r="J6" s="52">
        <f t="shared" si="3"/>
        <v>-34.880294001445996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IRAK</v>
      </c>
      <c r="C7" s="12">
        <f>'ILK50'!C7</f>
        <v>3241.7986700000001</v>
      </c>
      <c r="D7" s="12">
        <f>'ILK50'!D7</f>
        <v>6093.2144699999999</v>
      </c>
      <c r="E7" s="13">
        <f t="shared" si="0"/>
        <v>87.957831138230418</v>
      </c>
      <c r="F7" s="12">
        <f>'ILK50'!F7</f>
        <v>45035.896609999996</v>
      </c>
      <c r="G7" s="13">
        <f t="shared" si="1"/>
        <v>5.4195362256725188</v>
      </c>
      <c r="H7" s="12">
        <f>'ILK50'!H7</f>
        <v>35831.581210000004</v>
      </c>
      <c r="I7" s="14">
        <f t="shared" si="2"/>
        <v>5.6826035793070453</v>
      </c>
      <c r="J7" s="15">
        <f t="shared" si="3"/>
        <v>-20.437730994249197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İSPANYA</v>
      </c>
      <c r="C8" s="49">
        <f>'ILK50'!C8</f>
        <v>3606.5824700000003</v>
      </c>
      <c r="D8" s="49">
        <f>'ILK50'!D8</f>
        <v>3731.3934399999998</v>
      </c>
      <c r="E8" s="50">
        <f t="shared" si="0"/>
        <v>3.460643726802108</v>
      </c>
      <c r="F8" s="49">
        <f>'ILK50'!F8</f>
        <v>32322.655200000001</v>
      </c>
      <c r="G8" s="50">
        <f t="shared" si="1"/>
        <v>3.8896483461467435</v>
      </c>
      <c r="H8" s="49">
        <f>'ILK50'!H8</f>
        <v>27529.628170000004</v>
      </c>
      <c r="I8" s="51">
        <f t="shared" si="2"/>
        <v>4.3659799063563032</v>
      </c>
      <c r="J8" s="52">
        <f t="shared" si="3"/>
        <v>-14.828692136653418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>ROMANYA</v>
      </c>
      <c r="C9" s="12">
        <f>'ILK50'!C9</f>
        <v>2333.8509599999998</v>
      </c>
      <c r="D9" s="12">
        <f>'ILK50'!D9</f>
        <v>3356.9741800000002</v>
      </c>
      <c r="E9" s="13">
        <f t="shared" si="0"/>
        <v>43.838412886485287</v>
      </c>
      <c r="F9" s="12">
        <f>'ILK50'!F9</f>
        <v>27332.87761</v>
      </c>
      <c r="G9" s="13">
        <f t="shared" si="1"/>
        <v>3.2891877704145993</v>
      </c>
      <c r="H9" s="12">
        <f>'ILK50'!H9</f>
        <v>21832.552889999999</v>
      </c>
      <c r="I9" s="14">
        <f t="shared" si="2"/>
        <v>3.4624691126803993</v>
      </c>
      <c r="J9" s="15">
        <f t="shared" si="3"/>
        <v>-20.12347473427991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FRANSA</v>
      </c>
      <c r="C10" s="49">
        <f>'ILK50'!C10</f>
        <v>6378.3028299999996</v>
      </c>
      <c r="D10" s="49">
        <f>'ILK50'!D10</f>
        <v>4180.2425000000003</v>
      </c>
      <c r="E10" s="50">
        <f t="shared" si="0"/>
        <v>-34.461523520983391</v>
      </c>
      <c r="F10" s="49">
        <f>'ILK50'!F10</f>
        <v>31380.295489999997</v>
      </c>
      <c r="G10" s="50">
        <f t="shared" si="1"/>
        <v>3.7762465273668049</v>
      </c>
      <c r="H10" s="49">
        <f>'ILK50'!H10</f>
        <v>20119.791149999997</v>
      </c>
      <c r="I10" s="51">
        <f t="shared" si="2"/>
        <v>3.1908387334018018</v>
      </c>
      <c r="J10" s="52">
        <f t="shared" si="3"/>
        <v>-35.883997152252441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HOLLANDA</v>
      </c>
      <c r="C11" s="12">
        <f>'ILK50'!C11</f>
        <v>1775.845</v>
      </c>
      <c r="D11" s="12">
        <f>'ILK50'!D11</f>
        <v>2937.28604</v>
      </c>
      <c r="E11" s="13">
        <f t="shared" si="0"/>
        <v>65.402162913993052</v>
      </c>
      <c r="F11" s="12">
        <f>'ILK50'!F11</f>
        <v>17939.701920000003</v>
      </c>
      <c r="G11" s="13">
        <f t="shared" si="1"/>
        <v>2.1588304386421067</v>
      </c>
      <c r="H11" s="12">
        <f>'ILK50'!H11</f>
        <v>19611.399799999999</v>
      </c>
      <c r="I11" s="14">
        <f t="shared" si="2"/>
        <v>3.1102119118203846</v>
      </c>
      <c r="J11" s="15">
        <f t="shared" si="3"/>
        <v>9.3184261781758515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>İNGİLTERE</v>
      </c>
      <c r="C12" s="49">
        <f>'ILK50'!C12</f>
        <v>2057.2877699999999</v>
      </c>
      <c r="D12" s="49">
        <f>'ILK50'!D12</f>
        <v>2752.6865299999999</v>
      </c>
      <c r="E12" s="50">
        <f t="shared" si="0"/>
        <v>33.801725268604507</v>
      </c>
      <c r="F12" s="49">
        <f>'ILK50'!F12</f>
        <v>27029.437399999999</v>
      </c>
      <c r="G12" s="50">
        <f t="shared" si="1"/>
        <v>3.2526723386322209</v>
      </c>
      <c r="H12" s="49">
        <f>'ILK50'!H12</f>
        <v>19298.01037</v>
      </c>
      <c r="I12" s="51">
        <f t="shared" si="2"/>
        <v>3.0605108426379286</v>
      </c>
      <c r="J12" s="52">
        <f t="shared" si="3"/>
        <v>-28.603729021751668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SUUDİ ARABİSTAN</v>
      </c>
      <c r="C13" s="12">
        <f>'ILK50'!C13</f>
        <v>3200.9286000000002</v>
      </c>
      <c r="D13" s="12">
        <f>'ILK50'!D13</f>
        <v>1752.2599599999999</v>
      </c>
      <c r="E13" s="13">
        <f t="shared" si="0"/>
        <v>-45.25776176325833</v>
      </c>
      <c r="F13" s="12">
        <f>'ILK50'!F13</f>
        <v>28207.599719999998</v>
      </c>
      <c r="G13" s="13">
        <f t="shared" si="1"/>
        <v>3.3944502059245227</v>
      </c>
      <c r="H13" s="12">
        <f>'ILK50'!H13</f>
        <v>16696.546160000002</v>
      </c>
      <c r="I13" s="14">
        <f t="shared" si="2"/>
        <v>2.6479393252230219</v>
      </c>
      <c r="J13" s="15">
        <f t="shared" si="3"/>
        <v>-40.808341277752632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44315.346950000006</v>
      </c>
      <c r="D14" s="74">
        <f>SUM(D4:D13)</f>
        <v>47533.507789999996</v>
      </c>
      <c r="E14" s="75">
        <f t="shared" si="0"/>
        <v>7.2619556462707306</v>
      </c>
      <c r="F14" s="74">
        <f>SUM(F4:F13)</f>
        <v>420441.20660000003</v>
      </c>
      <c r="G14" s="76">
        <f t="shared" si="1"/>
        <v>50.595114596390935</v>
      </c>
      <c r="H14" s="74">
        <f>SUM(H4:H13)</f>
        <v>308498.07789000002</v>
      </c>
      <c r="I14" s="76">
        <f t="shared" si="2"/>
        <v>48.925339670407965</v>
      </c>
      <c r="J14" s="77">
        <f>(H14-F14)/F14*100</f>
        <v>-26.625156372101422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43386.523529999991</v>
      </c>
      <c r="D15" s="70">
        <f>D17-D14</f>
        <v>53998.657830000004</v>
      </c>
      <c r="E15" s="71">
        <f>(D15-C15)/C15*100</f>
        <v>24.459517464362314</v>
      </c>
      <c r="F15" s="70">
        <f>F17-F14</f>
        <v>410550.50070999993</v>
      </c>
      <c r="G15" s="72">
        <f t="shared" si="1"/>
        <v>49.404885403609065</v>
      </c>
      <c r="H15" s="70">
        <f>H17-H14</f>
        <v>322050.59069000004</v>
      </c>
      <c r="I15" s="72">
        <f t="shared" si="2"/>
        <v>51.074660329592035</v>
      </c>
      <c r="J15" s="73">
        <f>(H15-F15)/F15*100</f>
        <v>-21.55640045912731</v>
      </c>
    </row>
    <row r="16" spans="1:15" ht="30" customHeight="1" thickBot="1" x14ac:dyDescent="0.25">
      <c r="A16" s="101" t="s">
        <v>7</v>
      </c>
      <c r="B16" s="102"/>
      <c r="C16" s="58">
        <f>'ILK50'!C58</f>
        <v>39083.571919999988</v>
      </c>
      <c r="D16" s="58">
        <f>'ILK50'!D58</f>
        <v>38687.115879999998</v>
      </c>
      <c r="E16" s="59">
        <f>(D16-C16)/C16*100</f>
        <v>-1.014380263941828</v>
      </c>
      <c r="F16" s="58">
        <f>'ILK50'!F58</f>
        <v>348006.47286000027</v>
      </c>
      <c r="G16" s="60">
        <f t="shared" si="1"/>
        <v>41.878453154067046</v>
      </c>
      <c r="H16" s="58">
        <f>'ILK50'!H58</f>
        <v>269135.43709999998</v>
      </c>
      <c r="I16" s="60">
        <f t="shared" si="2"/>
        <v>42.682738147095741</v>
      </c>
      <c r="J16" s="61">
        <f>(H16-F16)/F16*100</f>
        <v>-22.663669187477833</v>
      </c>
    </row>
    <row r="17" spans="1:10" ht="45.4" customHeight="1" thickBot="1" x14ac:dyDescent="0.25">
      <c r="A17" s="94" t="s">
        <v>12</v>
      </c>
      <c r="B17" s="95" t="s">
        <v>1</v>
      </c>
      <c r="C17" s="62">
        <f>'ILK50'!C59</f>
        <v>87701.870479999998</v>
      </c>
      <c r="D17" s="62">
        <f>'ILK50'!D59</f>
        <v>101532.16562</v>
      </c>
      <c r="E17" s="63">
        <f>(D17-C17)/C17*100</f>
        <v>15.769669522788499</v>
      </c>
      <c r="F17" s="62">
        <f>'ILK50'!F59</f>
        <v>830991.70730999997</v>
      </c>
      <c r="G17" s="64">
        <f t="shared" si="1"/>
        <v>100</v>
      </c>
      <c r="H17" s="62">
        <f>'ILK50'!H59</f>
        <v>630548.66858000006</v>
      </c>
      <c r="I17" s="64">
        <f t="shared" si="2"/>
        <v>100</v>
      </c>
      <c r="J17" s="65">
        <f>(H17-F17)/F17*100</f>
        <v>-24.120943321907902</v>
      </c>
    </row>
    <row r="18" spans="1:10" ht="19.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15" customHeight="1" x14ac:dyDescent="0.2"/>
    <row r="21" spans="1:10" s="35" customFormat="1" ht="13.15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Suleyman Bal</cp:lastModifiedBy>
  <cp:lastPrinted>2019-06-10T09:01:56Z</cp:lastPrinted>
  <dcterms:created xsi:type="dcterms:W3CDTF">2004-07-01T10:11:22Z</dcterms:created>
  <dcterms:modified xsi:type="dcterms:W3CDTF">2020-07-06T06:57:14Z</dcterms:modified>
</cp:coreProperties>
</file>