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25" windowHeight="5835" activeTab="0"/>
  </bookViews>
  <sheets>
    <sheet name="2001 2004 YILLIK " sheetId="1" r:id="rId1"/>
    <sheet name="2001 2004 OZET" sheetId="2" r:id="rId2"/>
    <sheet name="OZET ORANLI" sheetId="3" r:id="rId3"/>
  </sheets>
  <definedNames/>
  <calcPr fullCalcOnLoad="1"/>
</workbook>
</file>

<file path=xl/sharedStrings.xml><?xml version="1.0" encoding="utf-8"?>
<sst xmlns="http://schemas.openxmlformats.org/spreadsheetml/2006/main" count="499" uniqueCount="113">
  <si>
    <t>PAMUK , PAMUK İPLİĞİ VE PAMUKLU DOKUMA MENSUCAT</t>
  </si>
  <si>
    <t xml:space="preserve">DIŞ TİCARETİ </t>
  </si>
  <si>
    <t>İHRACAT</t>
  </si>
  <si>
    <t>BİRİM</t>
  </si>
  <si>
    <t>TARİFE</t>
  </si>
  <si>
    <t>MİKTAR (Kg)</t>
  </si>
  <si>
    <t>DEĞER ($)</t>
  </si>
  <si>
    <t>FİYAT ($/Kg)</t>
  </si>
  <si>
    <t>52 01</t>
  </si>
  <si>
    <t>52 02</t>
  </si>
  <si>
    <t>52 03</t>
  </si>
  <si>
    <t>PAMUK ELYAFI</t>
  </si>
  <si>
    <t xml:space="preserve">52 04 </t>
  </si>
  <si>
    <t>52 05</t>
  </si>
  <si>
    <t>52 06</t>
  </si>
  <si>
    <t>52 07</t>
  </si>
  <si>
    <t>PAMUK İPLİĞİ</t>
  </si>
  <si>
    <t>52 08</t>
  </si>
  <si>
    <t>52 09</t>
  </si>
  <si>
    <t xml:space="preserve">52 10 </t>
  </si>
  <si>
    <t>52 11</t>
  </si>
  <si>
    <t>52 12</t>
  </si>
  <si>
    <t>PAMUKLU DOKUMA MENS.</t>
  </si>
  <si>
    <t>TOPLAM PAMUKLU TEKSTİL İHRACATI</t>
  </si>
  <si>
    <t>İTHALAT</t>
  </si>
  <si>
    <t>TOPLAM PAMUKLU TEKSTİL İTHALATI</t>
  </si>
  <si>
    <t xml:space="preserve">SENTETİK VE SUNİ FİLAMENTLER VE BUNLARDAN MAMÜL İPLİK, DOKUMA MENSUCAT </t>
  </si>
  <si>
    <t>DIŞ TİCARETİ</t>
  </si>
  <si>
    <t>54 01</t>
  </si>
  <si>
    <t>54 02</t>
  </si>
  <si>
    <t>54 03</t>
  </si>
  <si>
    <t>54 04</t>
  </si>
  <si>
    <t>54 05</t>
  </si>
  <si>
    <t>54 06</t>
  </si>
  <si>
    <t>SENTETİK - SUNİ FİLAMENT İPLİKLERİ</t>
  </si>
  <si>
    <t>54 07</t>
  </si>
  <si>
    <t>54 08</t>
  </si>
  <si>
    <t>SENTETİK - SUNİ FİL. DOKUMA MENS.</t>
  </si>
  <si>
    <t>TOPLAM SENT - SUNİ TEKSTİL İHRACATI</t>
  </si>
  <si>
    <t>TOPLAM SENT - SUNİ TEKSTİL İTHALATI</t>
  </si>
  <si>
    <t>SENTETİK - SUNİ DEVAMSIZ LİFLER VE BUNLARDAN MAMÜL İPLİK, DOKUMA MENSUCAT</t>
  </si>
  <si>
    <t>55 01</t>
  </si>
  <si>
    <t>55 02</t>
  </si>
  <si>
    <t>55 03</t>
  </si>
  <si>
    <t>55 04</t>
  </si>
  <si>
    <t>55 05</t>
  </si>
  <si>
    <t>55 06</t>
  </si>
  <si>
    <t>55 07</t>
  </si>
  <si>
    <t>SENTETİK - SUNİ DEVAMSIZ LİFLER</t>
  </si>
  <si>
    <t>55 08</t>
  </si>
  <si>
    <t>55 09</t>
  </si>
  <si>
    <t>55 10</t>
  </si>
  <si>
    <t>55 11</t>
  </si>
  <si>
    <t>SENT.- SUNİ DEVAMSIZ LİF.İPLİKLER</t>
  </si>
  <si>
    <t>55 12</t>
  </si>
  <si>
    <t>55 13</t>
  </si>
  <si>
    <t>55 14</t>
  </si>
  <si>
    <t>55 15</t>
  </si>
  <si>
    <t>55 16</t>
  </si>
  <si>
    <t>SENT.- SUNİ DEV.LİF.DOKUMA MENS.</t>
  </si>
  <si>
    <t>TOPLAM SENT-SUNİ DEVAMSIZ LİF.TEKSTİL İHRACATI</t>
  </si>
  <si>
    <t>TOPLAM SENT-SUNİ DEVAMSIZ LİF.TEKSTİL İTHALATI</t>
  </si>
  <si>
    <t>SENTETİK - SUNİ TEKSTİL MAMÜLLERİ</t>
  </si>
  <si>
    <t>İPLİK TOPLAMI</t>
  </si>
  <si>
    <t>DOKUMA MENSUCAT TOPLAMI</t>
  </si>
  <si>
    <t>YÜN VE İNCE-KABA HAYVAN KILLARI İLE BUNLARDAN MAMÜL İPLİK VE DOKUMA MENSUCAT</t>
  </si>
  <si>
    <t>51 01</t>
  </si>
  <si>
    <t>51 02</t>
  </si>
  <si>
    <t>51 03</t>
  </si>
  <si>
    <t>51 04</t>
  </si>
  <si>
    <t>51 05</t>
  </si>
  <si>
    <t xml:space="preserve">YÜN VE İNCE-KABA HAYVAN KILLARI </t>
  </si>
  <si>
    <t>51 06</t>
  </si>
  <si>
    <t>51 07</t>
  </si>
  <si>
    <t>51 08</t>
  </si>
  <si>
    <t>51 09</t>
  </si>
  <si>
    <t>51 10</t>
  </si>
  <si>
    <t>YÜN VE İNCE-KABA HAYVAN KILLARINDAN İPLİKLER</t>
  </si>
  <si>
    <t>51 11</t>
  </si>
  <si>
    <t>51 12</t>
  </si>
  <si>
    <t>51 13</t>
  </si>
  <si>
    <t>YÜN VE İNCE-KABA HAYVAN KILLARINDAN DOKUMA MENSUCAT</t>
  </si>
  <si>
    <t>-</t>
  </si>
  <si>
    <t>YILLAR İTİBARİYLE TÜRKİYE'NİN</t>
  </si>
  <si>
    <t>BELLİ BAŞLI YÜNLÜ, PAMUKLU VE SENTETİK-SUNİ TEKSTİL HAMMADDELERİ</t>
  </si>
  <si>
    <t>B.FİYAT</t>
  </si>
  <si>
    <t>($/Kg)</t>
  </si>
  <si>
    <t>PAMUK LİFLERİ</t>
  </si>
  <si>
    <t>SENTETİK-SUNİ DEVAMSIZ LİFLER</t>
  </si>
  <si>
    <t>TOPLAM LİF (Elyaf)   İHRACATI</t>
  </si>
  <si>
    <t>SENTETİK-SUNİ FİLAMENT İPLİKLERİ</t>
  </si>
  <si>
    <t>SENTETİK-SUNİ DEVAMSIZ LİFLERDEN İPLİKLER</t>
  </si>
  <si>
    <t>TOPLAM İPLİK İHRACATI</t>
  </si>
  <si>
    <t>PAMUKLU DOKUMA MENSUCAT</t>
  </si>
  <si>
    <t>SENTETİK-SUNİ FİLAMENT İPLİKLERİNDEN DOKUMA MENSUCAT</t>
  </si>
  <si>
    <t>SENTETİK-SUNİ DEVAMSIZ LİF. İPLİKLERDEN DOKUMA MENSUCAT</t>
  </si>
  <si>
    <t>TOPLAM DOKUMA MENSUCAT İHRACATI</t>
  </si>
  <si>
    <t>TOPLAM LİF (Elyaf)   İTHALATI</t>
  </si>
  <si>
    <t>TOPLAM İPLİK İTHALATI</t>
  </si>
  <si>
    <t>TOPLAM DOKUMA MENSUCAT İTHALATI</t>
  </si>
  <si>
    <t>SENT.- SUNİ DEV. LİF.DOKUMA MENS.</t>
  </si>
  <si>
    <t>TOPLAM YÜN VE İNCE-KABA HAYV.KILINDAN TEKSTİL İTHALATI</t>
  </si>
  <si>
    <t>TOPLAM YÜN VE İNCE-KABA HAYV.KILINDAN TEKSTİL İHRACATI</t>
  </si>
  <si>
    <t xml:space="preserve">2000 - 2003   YILLIK   </t>
  </si>
  <si>
    <t>%</t>
  </si>
  <si>
    <t>BELLİ BAŞLI YÜNLÜ, PAMUKLU VE SENTETİK-SUNİ ELYAF VE İPLİK</t>
  </si>
  <si>
    <t xml:space="preserve">TOPLAMDA PAY </t>
  </si>
  <si>
    <t>Kaynak: DTM Bilgi Sistemi</t>
  </si>
  <si>
    <t>İHRACATI</t>
  </si>
  <si>
    <t>İTHALATI</t>
  </si>
  <si>
    <t>Kaynak: DTM Bilgi Sistemi / Mart 2005</t>
  </si>
  <si>
    <t>2001 - 2004   YILLIK   TÜRKİYE</t>
  </si>
  <si>
    <t xml:space="preserve">2001 - 2004   YILLIK 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</si>
</sst>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_-* #,##0.0\ _T_L_-;\-* #,##0.0\ _T_L_-;_-* &quot;-&quot;??\ _T_L_-;_-@_-"/>
    <numFmt numFmtId="166" formatCode="0.0"/>
  </numFmts>
  <fonts count="1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/>
      <top style="hair"/>
      <bottom style="hair"/>
    </border>
    <border>
      <left>
        <color indexed="63"/>
      </left>
      <right style="double">
        <color indexed="8"/>
      </right>
      <top style="hair"/>
      <bottom style="hair"/>
    </border>
    <border>
      <left style="double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>
        <color indexed="8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double"/>
      <right style="medium"/>
      <top style="thin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/>
      <top style="double"/>
      <bottom style="hair"/>
    </border>
    <border>
      <left>
        <color indexed="63"/>
      </left>
      <right style="double">
        <color indexed="8"/>
      </right>
      <top style="double"/>
      <bottom style="hair"/>
    </border>
    <border>
      <left style="double">
        <color indexed="8"/>
      </left>
      <right style="double"/>
      <top style="hair"/>
      <bottom style="hair"/>
    </border>
    <border>
      <left style="double">
        <color indexed="8"/>
      </left>
      <right style="double"/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medium">
        <color indexed="62"/>
      </right>
      <top>
        <color indexed="63"/>
      </top>
      <bottom style="double">
        <color indexed="8"/>
      </bottom>
    </border>
    <border>
      <left style="double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double"/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>
        <color indexed="63"/>
      </left>
      <right style="medium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15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164" fontId="3" fillId="0" borderId="0" xfId="15" applyNumberFormat="1" applyFont="1" applyBorder="1" applyAlignment="1">
      <alignment vertical="center"/>
    </xf>
    <xf numFmtId="2" fontId="10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3" fillId="0" borderId="3" xfId="15" applyNumberFormat="1" applyFont="1" applyBorder="1" applyAlignment="1">
      <alignment vertical="center"/>
    </xf>
    <xf numFmtId="2" fontId="10" fillId="0" borderId="18" xfId="0" applyNumberFormat="1" applyFont="1" applyBorder="1" applyAlignment="1">
      <alignment horizontal="center" vertical="center"/>
    </xf>
    <xf numFmtId="164" fontId="3" fillId="0" borderId="19" xfId="15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164" fontId="5" fillId="0" borderId="3" xfId="15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4" fontId="7" fillId="0" borderId="3" xfId="15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3" xfId="15" applyNumberFormat="1" applyFont="1" applyBorder="1" applyAlignment="1">
      <alignment vertical="center"/>
    </xf>
    <xf numFmtId="2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10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64" fontId="3" fillId="0" borderId="24" xfId="15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164" fontId="3" fillId="0" borderId="25" xfId="15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5" fillId="0" borderId="28" xfId="15" applyNumberFormat="1" applyFont="1" applyBorder="1" applyAlignment="1">
      <alignment vertical="center"/>
    </xf>
    <xf numFmtId="164" fontId="5" fillId="0" borderId="29" xfId="15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26" xfId="0" applyBorder="1" applyAlignment="1">
      <alignment vertical="center"/>
    </xf>
    <xf numFmtId="164" fontId="3" fillId="0" borderId="30" xfId="15" applyNumberFormat="1" applyFont="1" applyBorder="1" applyAlignment="1">
      <alignment vertical="center"/>
    </xf>
    <xf numFmtId="164" fontId="3" fillId="0" borderId="31" xfId="15" applyNumberFormat="1" applyFont="1" applyBorder="1" applyAlignment="1">
      <alignment vertical="center"/>
    </xf>
    <xf numFmtId="164" fontId="5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4" fontId="5" fillId="0" borderId="32" xfId="15" applyNumberFormat="1" applyFont="1" applyBorder="1" applyAlignment="1">
      <alignment vertical="center"/>
    </xf>
    <xf numFmtId="164" fontId="5" fillId="0" borderId="33" xfId="15" applyNumberFormat="1" applyFont="1" applyBorder="1" applyAlignment="1">
      <alignment vertical="center"/>
    </xf>
    <xf numFmtId="164" fontId="5" fillId="0" borderId="0" xfId="15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3" fillId="0" borderId="3" xfId="15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2" fontId="10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2" fontId="10" fillId="0" borderId="4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 wrapText="1"/>
    </xf>
    <xf numFmtId="2" fontId="15" fillId="0" borderId="4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164" fontId="3" fillId="0" borderId="47" xfId="15" applyNumberFormat="1" applyFont="1" applyBorder="1" applyAlignment="1">
      <alignment vertical="center"/>
    </xf>
    <xf numFmtId="2" fontId="4" fillId="0" borderId="48" xfId="0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164" fontId="3" fillId="0" borderId="49" xfId="15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2" fontId="10" fillId="0" borderId="48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2" fontId="15" fillId="0" borderId="5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 vertical="center"/>
    </xf>
    <xf numFmtId="2" fontId="10" fillId="0" borderId="55" xfId="0" applyNumberFormat="1" applyFont="1" applyBorder="1" applyAlignment="1">
      <alignment horizontal="center" vertical="center"/>
    </xf>
    <xf numFmtId="164" fontId="3" fillId="0" borderId="35" xfId="15" applyNumberFormat="1" applyFont="1" applyBorder="1" applyAlignment="1">
      <alignment vertical="center"/>
    </xf>
    <xf numFmtId="2" fontId="4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38" xfId="0" applyBorder="1" applyAlignment="1">
      <alignment vertical="center"/>
    </xf>
    <xf numFmtId="0" fontId="11" fillId="0" borderId="38" xfId="0" applyFont="1" applyBorder="1" applyAlignment="1">
      <alignment vertical="center"/>
    </xf>
    <xf numFmtId="0" fontId="1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59" xfId="0" applyBorder="1" applyAlignment="1">
      <alignment vertical="center"/>
    </xf>
    <xf numFmtId="2" fontId="5" fillId="0" borderId="50" xfId="0" applyNumberFormat="1" applyFont="1" applyBorder="1" applyAlignment="1">
      <alignment horizontal="center" vertical="center"/>
    </xf>
    <xf numFmtId="164" fontId="3" fillId="0" borderId="60" xfId="15" applyNumberFormat="1" applyFont="1" applyBorder="1" applyAlignment="1">
      <alignment vertical="center"/>
    </xf>
    <xf numFmtId="164" fontId="3" fillId="0" borderId="61" xfId="15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64" fontId="3" fillId="0" borderId="62" xfId="15" applyNumberFormat="1" applyFont="1" applyBorder="1" applyAlignment="1">
      <alignment vertical="center" wrapText="1"/>
    </xf>
    <xf numFmtId="164" fontId="3" fillId="0" borderId="3" xfId="15" applyNumberFormat="1" applyFont="1" applyBorder="1" applyAlignment="1">
      <alignment vertical="center" wrapText="1"/>
    </xf>
    <xf numFmtId="164" fontId="3" fillId="0" borderId="0" xfId="15" applyNumberFormat="1" applyFont="1" applyBorder="1" applyAlignment="1">
      <alignment vertical="center" wrapText="1"/>
    </xf>
    <xf numFmtId="164" fontId="5" fillId="0" borderId="32" xfId="15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43" fontId="10" fillId="0" borderId="0" xfId="15" applyNumberFormat="1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15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vertical="center" wrapText="1"/>
    </xf>
    <xf numFmtId="43" fontId="10" fillId="0" borderId="67" xfId="15" applyNumberFormat="1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43" fontId="10" fillId="0" borderId="11" xfId="15" applyNumberFormat="1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43" fontId="10" fillId="0" borderId="6" xfId="15" applyNumberFormat="1" applyFont="1" applyBorder="1" applyAlignment="1">
      <alignment vertical="center" wrapText="1"/>
    </xf>
    <xf numFmtId="0" fontId="5" fillId="0" borderId="69" xfId="0" applyFont="1" applyBorder="1" applyAlignment="1">
      <alignment horizontal="center" vertical="center" wrapText="1"/>
    </xf>
    <xf numFmtId="43" fontId="15" fillId="0" borderId="70" xfId="15" applyNumberFormat="1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164" fontId="3" fillId="0" borderId="13" xfId="15" applyNumberFormat="1" applyFont="1" applyBorder="1" applyAlignment="1">
      <alignment vertical="center" wrapText="1"/>
    </xf>
    <xf numFmtId="43" fontId="10" fillId="0" borderId="20" xfId="15" applyNumberFormat="1" applyFont="1" applyBorder="1" applyAlignment="1">
      <alignment vertical="center" wrapText="1"/>
    </xf>
    <xf numFmtId="43" fontId="10" fillId="0" borderId="72" xfId="15" applyNumberFormat="1" applyFont="1" applyBorder="1" applyAlignment="1">
      <alignment vertical="center" wrapText="1"/>
    </xf>
    <xf numFmtId="43" fontId="10" fillId="0" borderId="14" xfId="15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73" xfId="0" applyFont="1" applyBorder="1" applyAlignment="1">
      <alignment vertical="center" wrapText="1"/>
    </xf>
    <xf numFmtId="43" fontId="10" fillId="0" borderId="13" xfId="15" applyNumberFormat="1" applyFont="1" applyBorder="1" applyAlignment="1">
      <alignment vertical="center" wrapText="1"/>
    </xf>
    <xf numFmtId="2" fontId="4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 wrapText="1"/>
    </xf>
    <xf numFmtId="2" fontId="10" fillId="0" borderId="76" xfId="0" applyNumberFormat="1" applyFont="1" applyBorder="1" applyAlignment="1">
      <alignment horizontal="center" vertical="center"/>
    </xf>
    <xf numFmtId="2" fontId="10" fillId="0" borderId="77" xfId="0" applyNumberFormat="1" applyFont="1" applyBorder="1" applyAlignment="1">
      <alignment horizontal="center" vertical="center"/>
    </xf>
    <xf numFmtId="2" fontId="15" fillId="0" borderId="7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2" fontId="10" fillId="0" borderId="77" xfId="0" applyNumberFormat="1" applyFont="1" applyBorder="1" applyAlignment="1">
      <alignment horizontal="center"/>
    </xf>
    <xf numFmtId="0" fontId="15" fillId="0" borderId="74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43" fontId="10" fillId="0" borderId="79" xfId="15" applyNumberFormat="1" applyFont="1" applyBorder="1" applyAlignment="1">
      <alignment vertical="center" wrapText="1"/>
    </xf>
    <xf numFmtId="43" fontId="10" fillId="0" borderId="77" xfId="15" applyNumberFormat="1" applyFont="1" applyBorder="1" applyAlignment="1">
      <alignment vertical="center" wrapText="1"/>
    </xf>
    <xf numFmtId="43" fontId="10" fillId="0" borderId="74" xfId="15" applyNumberFormat="1" applyFont="1" applyBorder="1" applyAlignment="1">
      <alignment vertical="center" wrapText="1"/>
    </xf>
    <xf numFmtId="43" fontId="15" fillId="0" borderId="80" xfId="15" applyNumberFormat="1" applyFont="1" applyBorder="1" applyAlignment="1">
      <alignment vertical="center" wrapText="1"/>
    </xf>
    <xf numFmtId="43" fontId="10" fillId="0" borderId="81" xfId="15" applyNumberFormat="1" applyFont="1" applyBorder="1" applyAlignment="1">
      <alignment vertical="center" wrapText="1"/>
    </xf>
    <xf numFmtId="0" fontId="14" fillId="0" borderId="4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164" fontId="5" fillId="0" borderId="82" xfId="15" applyNumberFormat="1" applyFont="1" applyBorder="1" applyAlignment="1">
      <alignment vertical="center"/>
    </xf>
    <xf numFmtId="2" fontId="5" fillId="0" borderId="82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20" xfId="0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81" xfId="0" applyNumberFormat="1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2" fontId="10" fillId="0" borderId="81" xfId="0" applyNumberFormat="1" applyFont="1" applyBorder="1" applyAlignment="1">
      <alignment horizontal="center"/>
    </xf>
    <xf numFmtId="164" fontId="0" fillId="0" borderId="3" xfId="15" applyNumberFormat="1" applyBorder="1" applyAlignment="1">
      <alignment vertical="center"/>
    </xf>
    <xf numFmtId="164" fontId="0" fillId="0" borderId="47" xfId="15" applyNumberFormat="1" applyBorder="1" applyAlignment="1">
      <alignment vertical="center"/>
    </xf>
    <xf numFmtId="164" fontId="0" fillId="0" borderId="0" xfId="15" applyNumberFormat="1" applyAlignment="1">
      <alignment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/>
    </xf>
    <xf numFmtId="164" fontId="10" fillId="0" borderId="79" xfId="15" applyNumberFormat="1" applyFont="1" applyBorder="1" applyAlignment="1">
      <alignment vertical="center" wrapText="1"/>
    </xf>
    <xf numFmtId="164" fontId="10" fillId="0" borderId="77" xfId="15" applyNumberFormat="1" applyFont="1" applyBorder="1" applyAlignment="1">
      <alignment vertical="center" wrapText="1"/>
    </xf>
    <xf numFmtId="164" fontId="10" fillId="0" borderId="74" xfId="15" applyNumberFormat="1" applyFont="1" applyBorder="1" applyAlignment="1">
      <alignment vertical="center" wrapText="1"/>
    </xf>
    <xf numFmtId="164" fontId="15" fillId="0" borderId="80" xfId="15" applyNumberFormat="1" applyFont="1" applyBorder="1" applyAlignment="1">
      <alignment vertical="center" wrapText="1"/>
    </xf>
    <xf numFmtId="164" fontId="10" fillId="0" borderId="81" xfId="15" applyNumberFormat="1" applyFont="1" applyBorder="1" applyAlignment="1">
      <alignment vertical="center" wrapText="1"/>
    </xf>
    <xf numFmtId="164" fontId="10" fillId="0" borderId="67" xfId="15" applyNumberFormat="1" applyFont="1" applyBorder="1" applyAlignment="1">
      <alignment vertical="center" wrapText="1"/>
    </xf>
    <xf numFmtId="164" fontId="10" fillId="0" borderId="11" xfId="15" applyNumberFormat="1" applyFont="1" applyBorder="1" applyAlignment="1">
      <alignment vertical="center" wrapText="1"/>
    </xf>
    <xf numFmtId="164" fontId="10" fillId="0" borderId="6" xfId="15" applyNumberFormat="1" applyFont="1" applyBorder="1" applyAlignment="1">
      <alignment vertical="center" wrapText="1"/>
    </xf>
    <xf numFmtId="164" fontId="15" fillId="0" borderId="70" xfId="15" applyNumberFormat="1" applyFont="1" applyBorder="1" applyAlignment="1">
      <alignment vertical="center" wrapText="1"/>
    </xf>
    <xf numFmtId="164" fontId="10" fillId="0" borderId="14" xfId="15" applyNumberFormat="1" applyFont="1" applyBorder="1" applyAlignment="1">
      <alignment vertical="center" wrapText="1"/>
    </xf>
    <xf numFmtId="164" fontId="10" fillId="0" borderId="83" xfId="15" applyNumberFormat="1" applyFont="1" applyBorder="1" applyAlignment="1">
      <alignment vertical="center" wrapText="1"/>
    </xf>
    <xf numFmtId="164" fontId="10" fillId="0" borderId="80" xfId="15" applyNumberFormat="1" applyFont="1" applyBorder="1" applyAlignment="1">
      <alignment vertical="center" wrapText="1"/>
    </xf>
    <xf numFmtId="0" fontId="3" fillId="0" borderId="5" xfId="0" applyFont="1" applyBorder="1" applyAlignment="1">
      <alignment/>
    </xf>
    <xf numFmtId="164" fontId="10" fillId="0" borderId="84" xfId="15" applyNumberFormat="1" applyFont="1" applyBorder="1" applyAlignment="1">
      <alignment vertical="center" wrapText="1"/>
    </xf>
    <xf numFmtId="164" fontId="10" fillId="0" borderId="18" xfId="15" applyNumberFormat="1" applyFont="1" applyBorder="1" applyAlignment="1">
      <alignment vertical="center" wrapText="1"/>
    </xf>
    <xf numFmtId="164" fontId="10" fillId="0" borderId="2" xfId="15" applyNumberFormat="1" applyFont="1" applyBorder="1" applyAlignment="1">
      <alignment vertical="center" wrapText="1"/>
    </xf>
    <xf numFmtId="164" fontId="15" fillId="0" borderId="53" xfId="15" applyNumberFormat="1" applyFont="1" applyBorder="1" applyAlignment="1">
      <alignment vertical="center" wrapText="1"/>
    </xf>
    <xf numFmtId="164" fontId="10" fillId="0" borderId="20" xfId="15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2.57421875" style="0" bestFit="1" customWidth="1"/>
    <col min="3" max="3" width="25.421875" style="0" customWidth="1"/>
    <col min="4" max="4" width="7.7109375" style="0" customWidth="1"/>
    <col min="5" max="5" width="22.57421875" style="0" customWidth="1"/>
    <col min="6" max="6" width="25.421875" style="0" customWidth="1"/>
    <col min="7" max="7" width="9.00390625" style="0" customWidth="1"/>
    <col min="8" max="8" width="22.57421875" style="0" customWidth="1"/>
    <col min="9" max="9" width="25.140625" style="0" customWidth="1"/>
    <col min="10" max="10" width="8.7109375" style="0" customWidth="1"/>
    <col min="11" max="11" width="22.57421875" style="0" customWidth="1"/>
    <col min="12" max="12" width="24.8515625" style="0" customWidth="1"/>
    <col min="13" max="13" width="9.421875" style="0" customWidth="1"/>
  </cols>
  <sheetData>
    <row r="1" spans="1:13" ht="13.5" thickTop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26.25">
      <c r="A2" s="254" t="s">
        <v>111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55"/>
    </row>
    <row r="3" spans="1:13" ht="26.25">
      <c r="A3" s="25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55"/>
    </row>
    <row r="4" spans="1:13" ht="26.25">
      <c r="A4" s="25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55"/>
    </row>
    <row r="5" spans="1:13" ht="18">
      <c r="A5" s="129" t="s">
        <v>2</v>
      </c>
      <c r="B5" s="1"/>
      <c r="C5" s="1"/>
      <c r="D5" s="1"/>
      <c r="E5" s="4"/>
      <c r="F5" s="4"/>
      <c r="G5" s="4"/>
      <c r="H5" s="4"/>
      <c r="I5" s="4"/>
      <c r="J5" s="130"/>
      <c r="K5" s="4"/>
      <c r="L5" s="4"/>
      <c r="M5" s="130"/>
    </row>
    <row r="6" spans="1:13" ht="18">
      <c r="A6" s="131"/>
      <c r="B6" s="246">
        <v>2001</v>
      </c>
      <c r="C6" s="246"/>
      <c r="D6" s="246"/>
      <c r="E6" s="246">
        <v>2002</v>
      </c>
      <c r="F6" s="246"/>
      <c r="G6" s="246"/>
      <c r="H6" s="246">
        <v>2003</v>
      </c>
      <c r="I6" s="246"/>
      <c r="J6" s="247"/>
      <c r="K6" s="246">
        <v>2004</v>
      </c>
      <c r="L6" s="246"/>
      <c r="M6" s="247"/>
    </row>
    <row r="7" spans="1:13" ht="15">
      <c r="A7" s="132"/>
      <c r="B7" s="2"/>
      <c r="C7" s="2"/>
      <c r="D7" s="5" t="s">
        <v>3</v>
      </c>
      <c r="E7" s="2"/>
      <c r="F7" s="2"/>
      <c r="G7" s="5" t="s">
        <v>3</v>
      </c>
      <c r="H7" s="2"/>
      <c r="I7" s="2"/>
      <c r="J7" s="133" t="s">
        <v>3</v>
      </c>
      <c r="K7" s="2"/>
      <c r="L7" s="2"/>
      <c r="M7" s="133" t="s">
        <v>3</v>
      </c>
    </row>
    <row r="8" spans="1:13" ht="30" customHeight="1" thickBot="1">
      <c r="A8" s="134" t="s">
        <v>4</v>
      </c>
      <c r="B8" s="3" t="s">
        <v>5</v>
      </c>
      <c r="C8" s="3" t="s">
        <v>6</v>
      </c>
      <c r="D8" s="10" t="s">
        <v>7</v>
      </c>
      <c r="E8" s="3" t="s">
        <v>5</v>
      </c>
      <c r="F8" s="3" t="s">
        <v>6</v>
      </c>
      <c r="G8" s="10" t="s">
        <v>7</v>
      </c>
      <c r="H8" s="3" t="s">
        <v>5</v>
      </c>
      <c r="I8" s="3" t="s">
        <v>6</v>
      </c>
      <c r="J8" s="135" t="s">
        <v>7</v>
      </c>
      <c r="K8" s="3" t="s">
        <v>5</v>
      </c>
      <c r="L8" s="3" t="s">
        <v>6</v>
      </c>
      <c r="M8" s="135" t="s">
        <v>7</v>
      </c>
    </row>
    <row r="9" spans="1:13" ht="24.75" customHeight="1">
      <c r="A9" s="94" t="s">
        <v>8</v>
      </c>
      <c r="B9" s="25">
        <v>30042980</v>
      </c>
      <c r="C9" s="25">
        <v>37399386</v>
      </c>
      <c r="D9" s="24">
        <f aca="true" t="shared" si="0" ref="D9:D23">(C9/B9)</f>
        <v>1.2448627266669285</v>
      </c>
      <c r="E9" s="25">
        <v>37670007</v>
      </c>
      <c r="F9" s="25">
        <v>43373198</v>
      </c>
      <c r="G9" s="24">
        <f aca="true" t="shared" si="1" ref="G9:G23">(F9/E9)</f>
        <v>1.151398724189247</v>
      </c>
      <c r="H9" s="25">
        <v>88835031</v>
      </c>
      <c r="I9" s="25">
        <v>113077413</v>
      </c>
      <c r="J9" s="95">
        <f aca="true" t="shared" si="2" ref="J9:J23">(I9/H9)</f>
        <v>1.2728921431906743</v>
      </c>
      <c r="K9" s="25">
        <v>47793255</v>
      </c>
      <c r="L9" s="25">
        <v>77510174</v>
      </c>
      <c r="M9" s="95">
        <f aca="true" t="shared" si="3" ref="M9:M23">(L9/K9)</f>
        <v>1.6217806048154704</v>
      </c>
    </row>
    <row r="10" spans="1:13" ht="24.75" customHeight="1">
      <c r="A10" s="96" t="s">
        <v>9</v>
      </c>
      <c r="B10" s="28">
        <v>42094906</v>
      </c>
      <c r="C10" s="28">
        <v>26989981</v>
      </c>
      <c r="D10" s="29">
        <f t="shared" si="0"/>
        <v>0.6411697652917909</v>
      </c>
      <c r="E10" s="28">
        <v>41570495</v>
      </c>
      <c r="F10" s="28">
        <v>24039402</v>
      </c>
      <c r="G10" s="29">
        <f t="shared" si="1"/>
        <v>0.5782803885303748</v>
      </c>
      <c r="H10" s="28">
        <v>51960684</v>
      </c>
      <c r="I10" s="28">
        <v>31733845</v>
      </c>
      <c r="J10" s="97">
        <f t="shared" si="2"/>
        <v>0.6107280073526361</v>
      </c>
      <c r="K10" s="28">
        <v>51621124</v>
      </c>
      <c r="L10" s="28">
        <v>46283916</v>
      </c>
      <c r="M10" s="97">
        <f t="shared" si="3"/>
        <v>0.896608063009244</v>
      </c>
    </row>
    <row r="11" spans="1:13" ht="24.75" customHeight="1">
      <c r="A11" s="96" t="s">
        <v>10</v>
      </c>
      <c r="B11" s="25">
        <v>41865</v>
      </c>
      <c r="C11" s="25">
        <v>46948</v>
      </c>
      <c r="D11" s="29">
        <f t="shared" si="0"/>
        <v>1.1214140690314105</v>
      </c>
      <c r="E11" s="25">
        <v>133012</v>
      </c>
      <c r="F11" s="25">
        <v>87567</v>
      </c>
      <c r="G11" s="29">
        <f t="shared" si="1"/>
        <v>0.6583390972243106</v>
      </c>
      <c r="H11" s="25">
        <v>56950</v>
      </c>
      <c r="I11" s="25">
        <v>97540</v>
      </c>
      <c r="J11" s="97">
        <f t="shared" si="2"/>
        <v>1.7127304653204565</v>
      </c>
      <c r="K11" s="25">
        <v>837467</v>
      </c>
      <c r="L11" s="25">
        <v>988483</v>
      </c>
      <c r="M11" s="97">
        <f t="shared" si="3"/>
        <v>1.1803247172724418</v>
      </c>
    </row>
    <row r="12" spans="1:13" ht="24.75" customHeight="1">
      <c r="A12" s="207" t="s">
        <v>11</v>
      </c>
      <c r="B12" s="32">
        <f>SUM(B9:B11)</f>
        <v>72179751</v>
      </c>
      <c r="C12" s="32">
        <f>SUM(C9:C11)</f>
        <v>64436315</v>
      </c>
      <c r="D12" s="33">
        <f t="shared" si="0"/>
        <v>0.8927201065018914</v>
      </c>
      <c r="E12" s="32">
        <f>SUM(E9:E11)</f>
        <v>79373514</v>
      </c>
      <c r="F12" s="32">
        <f>SUM(F9:F11)</f>
        <v>67500167</v>
      </c>
      <c r="G12" s="33">
        <f t="shared" si="1"/>
        <v>0.8504117255032957</v>
      </c>
      <c r="H12" s="32">
        <f>SUM(H9:H11)</f>
        <v>140852665</v>
      </c>
      <c r="I12" s="32">
        <f>SUM(I9:I11)</f>
        <v>144908798</v>
      </c>
      <c r="J12" s="99">
        <f t="shared" si="2"/>
        <v>1.0287969915230215</v>
      </c>
      <c r="K12" s="32">
        <f>SUM(K9:K11)</f>
        <v>100251846</v>
      </c>
      <c r="L12" s="32">
        <f>SUM(L9:L11)</f>
        <v>124782573</v>
      </c>
      <c r="M12" s="99">
        <f t="shared" si="3"/>
        <v>1.2446910254400703</v>
      </c>
    </row>
    <row r="13" spans="1:13" ht="24.75" customHeight="1">
      <c r="A13" s="96" t="s">
        <v>12</v>
      </c>
      <c r="B13" s="28">
        <v>488175</v>
      </c>
      <c r="C13" s="28">
        <v>2197914</v>
      </c>
      <c r="D13" s="29">
        <f t="shared" si="0"/>
        <v>4.50230757412813</v>
      </c>
      <c r="E13" s="28">
        <v>354117</v>
      </c>
      <c r="F13" s="28">
        <v>1795653</v>
      </c>
      <c r="G13" s="29">
        <f t="shared" si="1"/>
        <v>5.070790162573386</v>
      </c>
      <c r="H13" s="28">
        <v>414755</v>
      </c>
      <c r="I13" s="28">
        <v>2165152</v>
      </c>
      <c r="J13" s="97">
        <f t="shared" si="2"/>
        <v>5.220315608009548</v>
      </c>
      <c r="K13" s="28">
        <v>366668</v>
      </c>
      <c r="L13" s="28">
        <v>1942794</v>
      </c>
      <c r="M13" s="97">
        <f t="shared" si="3"/>
        <v>5.298509823600641</v>
      </c>
    </row>
    <row r="14" spans="1:13" ht="24.75" customHeight="1">
      <c r="A14" s="96" t="s">
        <v>13</v>
      </c>
      <c r="B14" s="28">
        <v>109731576</v>
      </c>
      <c r="C14" s="28">
        <v>261687731</v>
      </c>
      <c r="D14" s="29">
        <f t="shared" si="0"/>
        <v>2.3847988021241946</v>
      </c>
      <c r="E14" s="28">
        <v>80431747</v>
      </c>
      <c r="F14" s="28">
        <v>170387547</v>
      </c>
      <c r="G14" s="29">
        <f t="shared" si="1"/>
        <v>2.1184116142597276</v>
      </c>
      <c r="H14" s="28">
        <v>92961740</v>
      </c>
      <c r="I14" s="28">
        <v>219575122</v>
      </c>
      <c r="J14" s="97">
        <f t="shared" si="2"/>
        <v>2.3619945366771318</v>
      </c>
      <c r="K14" s="28">
        <v>106057258</v>
      </c>
      <c r="L14" s="28">
        <v>274208300</v>
      </c>
      <c r="M14" s="97">
        <f t="shared" si="3"/>
        <v>2.585474159628</v>
      </c>
    </row>
    <row r="15" spans="1:13" ht="24.75" customHeight="1">
      <c r="A15" s="96" t="s">
        <v>14</v>
      </c>
      <c r="B15" s="28">
        <v>3752665</v>
      </c>
      <c r="C15" s="28">
        <v>8954599</v>
      </c>
      <c r="D15" s="29">
        <f t="shared" si="0"/>
        <v>2.386197275802663</v>
      </c>
      <c r="E15" s="28">
        <v>4478280</v>
      </c>
      <c r="F15" s="28">
        <v>10248657</v>
      </c>
      <c r="G15" s="29">
        <f t="shared" si="1"/>
        <v>2.2885252820279214</v>
      </c>
      <c r="H15" s="28">
        <v>4388086</v>
      </c>
      <c r="I15" s="28">
        <v>11641557</v>
      </c>
      <c r="J15" s="97">
        <f t="shared" si="2"/>
        <v>2.6529919878507395</v>
      </c>
      <c r="K15" s="28">
        <v>4659835</v>
      </c>
      <c r="L15" s="28">
        <v>12005122</v>
      </c>
      <c r="M15" s="97">
        <f t="shared" si="3"/>
        <v>2.576297658608084</v>
      </c>
    </row>
    <row r="16" spans="1:13" ht="24.75" customHeight="1">
      <c r="A16" s="96" t="s">
        <v>15</v>
      </c>
      <c r="B16" s="28">
        <v>994414</v>
      </c>
      <c r="C16" s="28">
        <v>5800288</v>
      </c>
      <c r="D16" s="29">
        <f t="shared" si="0"/>
        <v>5.832870414133349</v>
      </c>
      <c r="E16" s="28">
        <v>640874</v>
      </c>
      <c r="F16" s="28">
        <v>4634001</v>
      </c>
      <c r="G16" s="29">
        <f t="shared" si="1"/>
        <v>7.2307520667089005</v>
      </c>
      <c r="H16" s="28">
        <v>565388</v>
      </c>
      <c r="I16" s="28">
        <v>5363810</v>
      </c>
      <c r="J16" s="97">
        <f t="shared" si="2"/>
        <v>9.486954091703396</v>
      </c>
      <c r="K16" s="28">
        <v>1082240</v>
      </c>
      <c r="L16" s="28">
        <v>6522179</v>
      </c>
      <c r="M16" s="97">
        <f t="shared" si="3"/>
        <v>6.026555107924305</v>
      </c>
    </row>
    <row r="17" spans="1:13" ht="24.75" customHeight="1">
      <c r="A17" s="207" t="s">
        <v>16</v>
      </c>
      <c r="B17" s="32">
        <f>SUM(B13:B16)</f>
        <v>114966830</v>
      </c>
      <c r="C17" s="32">
        <f>SUM(C13:C16)</f>
        <v>278640532</v>
      </c>
      <c r="D17" s="33">
        <f t="shared" si="0"/>
        <v>2.423660215733529</v>
      </c>
      <c r="E17" s="32">
        <f>SUM(E13:E16)</f>
        <v>85905018</v>
      </c>
      <c r="F17" s="32">
        <f>SUM(F13:F16)</f>
        <v>187065858</v>
      </c>
      <c r="G17" s="33">
        <f t="shared" si="1"/>
        <v>2.177589416255055</v>
      </c>
      <c r="H17" s="32">
        <f>SUM(H13:H16)</f>
        <v>98329969</v>
      </c>
      <c r="I17" s="32">
        <f>SUM(I13:I16)</f>
        <v>238745641</v>
      </c>
      <c r="J17" s="99">
        <f t="shared" si="2"/>
        <v>2.4280048435691057</v>
      </c>
      <c r="K17" s="32">
        <f>SUM(K13:K16)</f>
        <v>112166001</v>
      </c>
      <c r="L17" s="32">
        <f>SUM(L13:L16)</f>
        <v>294678395</v>
      </c>
      <c r="M17" s="99">
        <f t="shared" si="3"/>
        <v>2.6271632435215375</v>
      </c>
    </row>
    <row r="18" spans="1:13" ht="24.75" customHeight="1">
      <c r="A18" s="96" t="s">
        <v>17</v>
      </c>
      <c r="B18" s="28">
        <v>19845517</v>
      </c>
      <c r="C18" s="28">
        <v>144022001</v>
      </c>
      <c r="D18" s="29">
        <f t="shared" si="0"/>
        <v>7.257155406936488</v>
      </c>
      <c r="E18" s="28">
        <v>22020341</v>
      </c>
      <c r="F18" s="28">
        <v>173376798</v>
      </c>
      <c r="G18" s="29">
        <f t="shared" si="1"/>
        <v>7.873483793915816</v>
      </c>
      <c r="H18" s="28">
        <v>20869701</v>
      </c>
      <c r="I18" s="28">
        <v>195654151</v>
      </c>
      <c r="J18" s="97">
        <f t="shared" si="2"/>
        <v>9.3750337391034</v>
      </c>
      <c r="K18" s="28">
        <v>20103717</v>
      </c>
      <c r="L18" s="28">
        <v>229217920</v>
      </c>
      <c r="M18" s="97">
        <f t="shared" si="3"/>
        <v>11.401768140687615</v>
      </c>
    </row>
    <row r="19" spans="1:13" ht="24.75" customHeight="1">
      <c r="A19" s="96" t="s">
        <v>18</v>
      </c>
      <c r="B19" s="28">
        <v>60572511</v>
      </c>
      <c r="C19" s="28">
        <v>305723344</v>
      </c>
      <c r="D19" s="29">
        <f t="shared" si="0"/>
        <v>5.047229163076961</v>
      </c>
      <c r="E19" s="28">
        <v>62731080</v>
      </c>
      <c r="F19" s="28">
        <v>309411453</v>
      </c>
      <c r="G19" s="29">
        <f t="shared" si="1"/>
        <v>4.932346980157204</v>
      </c>
      <c r="H19" s="28">
        <v>61643865</v>
      </c>
      <c r="I19" s="28">
        <v>340786493</v>
      </c>
      <c r="J19" s="97">
        <f t="shared" si="2"/>
        <v>5.528311584615922</v>
      </c>
      <c r="K19" s="28">
        <v>70214014</v>
      </c>
      <c r="L19" s="28">
        <v>459180626</v>
      </c>
      <c r="M19" s="97">
        <f t="shared" si="3"/>
        <v>6.539729034719479</v>
      </c>
    </row>
    <row r="20" spans="1:13" ht="24.75" customHeight="1">
      <c r="A20" s="96" t="s">
        <v>19</v>
      </c>
      <c r="B20" s="28">
        <v>2488523</v>
      </c>
      <c r="C20" s="28">
        <v>20378218</v>
      </c>
      <c r="D20" s="29">
        <f t="shared" si="0"/>
        <v>8.188880713579902</v>
      </c>
      <c r="E20" s="28">
        <v>4559640</v>
      </c>
      <c r="F20" s="28">
        <v>30235514</v>
      </c>
      <c r="G20" s="29">
        <f t="shared" si="1"/>
        <v>6.63111868480845</v>
      </c>
      <c r="H20" s="28">
        <v>5349764</v>
      </c>
      <c r="I20" s="28">
        <v>43889482</v>
      </c>
      <c r="J20" s="97">
        <f t="shared" si="2"/>
        <v>8.204003391551478</v>
      </c>
      <c r="K20" s="28">
        <v>7093049</v>
      </c>
      <c r="L20" s="28">
        <v>63257643</v>
      </c>
      <c r="M20" s="97">
        <f t="shared" si="3"/>
        <v>8.918258283567475</v>
      </c>
    </row>
    <row r="21" spans="1:13" ht="24.75" customHeight="1">
      <c r="A21" s="96" t="s">
        <v>20</v>
      </c>
      <c r="B21" s="28">
        <v>3289098</v>
      </c>
      <c r="C21" s="28">
        <v>28185339</v>
      </c>
      <c r="D21" s="29">
        <f t="shared" si="0"/>
        <v>8.569321741097408</v>
      </c>
      <c r="E21" s="28">
        <v>4284278</v>
      </c>
      <c r="F21" s="28">
        <v>34779971</v>
      </c>
      <c r="G21" s="29">
        <f t="shared" si="1"/>
        <v>8.118047194883244</v>
      </c>
      <c r="H21" s="28">
        <v>3075011</v>
      </c>
      <c r="I21" s="28">
        <v>27579117</v>
      </c>
      <c r="J21" s="97">
        <f t="shared" si="2"/>
        <v>8.96878645312163</v>
      </c>
      <c r="K21" s="28">
        <v>4378180</v>
      </c>
      <c r="L21" s="28">
        <v>41963883</v>
      </c>
      <c r="M21" s="97">
        <f t="shared" si="3"/>
        <v>9.584777921419402</v>
      </c>
    </row>
    <row r="22" spans="1:13" ht="24.75" customHeight="1">
      <c r="A22" s="96" t="s">
        <v>21</v>
      </c>
      <c r="B22" s="28">
        <v>207494</v>
      </c>
      <c r="C22" s="28">
        <v>1154273</v>
      </c>
      <c r="D22" s="29">
        <f t="shared" si="0"/>
        <v>5.562922301367751</v>
      </c>
      <c r="E22" s="28">
        <v>834097</v>
      </c>
      <c r="F22" s="28">
        <v>8894627</v>
      </c>
      <c r="G22" s="29">
        <f t="shared" si="1"/>
        <v>10.66378011190545</v>
      </c>
      <c r="H22" s="28">
        <v>822442</v>
      </c>
      <c r="I22" s="28">
        <v>5714188</v>
      </c>
      <c r="J22" s="97">
        <f t="shared" si="2"/>
        <v>6.947830971667303</v>
      </c>
      <c r="K22" s="28">
        <v>706756</v>
      </c>
      <c r="L22" s="28">
        <v>6216357</v>
      </c>
      <c r="M22" s="97">
        <f t="shared" si="3"/>
        <v>8.795619704678842</v>
      </c>
    </row>
    <row r="23" spans="1:13" ht="30">
      <c r="A23" s="122" t="s">
        <v>22</v>
      </c>
      <c r="B23" s="32">
        <f>SUM(B18:B22)</f>
        <v>86403143</v>
      </c>
      <c r="C23" s="32">
        <f>SUM(C18:C22)</f>
        <v>499463175</v>
      </c>
      <c r="D23" s="33">
        <f t="shared" si="0"/>
        <v>5.780613501525054</v>
      </c>
      <c r="E23" s="32">
        <f>SUM(E18:E22)</f>
        <v>94429436</v>
      </c>
      <c r="F23" s="32">
        <f>SUM(F18:F22)</f>
        <v>556698363</v>
      </c>
      <c r="G23" s="33">
        <f t="shared" si="1"/>
        <v>5.895390109075733</v>
      </c>
      <c r="H23" s="32">
        <f>SUM(H18:H22)</f>
        <v>91760783</v>
      </c>
      <c r="I23" s="32">
        <f>SUM(I18:I22)</f>
        <v>613623431</v>
      </c>
      <c r="J23" s="99">
        <f t="shared" si="2"/>
        <v>6.687207878337307</v>
      </c>
      <c r="K23" s="32">
        <f>SUM(K18:K22)</f>
        <v>102495716</v>
      </c>
      <c r="L23" s="32">
        <f>SUM(L18:L22)</f>
        <v>799836429</v>
      </c>
      <c r="M23" s="99">
        <f t="shared" si="3"/>
        <v>7.803608386910532</v>
      </c>
    </row>
    <row r="24" spans="1:13" ht="15">
      <c r="A24" s="96"/>
      <c r="B24" s="28"/>
      <c r="C24" s="28"/>
      <c r="D24" s="29"/>
      <c r="E24" s="28"/>
      <c r="F24" s="28"/>
      <c r="G24" s="29"/>
      <c r="H24" s="28"/>
      <c r="I24" s="28"/>
      <c r="J24" s="97"/>
      <c r="K24" s="28"/>
      <c r="L24" s="28"/>
      <c r="M24" s="97"/>
    </row>
    <row r="25" spans="1:13" ht="63" customHeight="1">
      <c r="A25" s="123" t="s">
        <v>23</v>
      </c>
      <c r="B25" s="36">
        <f>SUM(B23,B17,B12)</f>
        <v>273549724</v>
      </c>
      <c r="C25" s="36">
        <f>SUM(C23,C17,C12)</f>
        <v>842540022</v>
      </c>
      <c r="D25" s="29">
        <f>(C25/B25)</f>
        <v>3.0800251218677888</v>
      </c>
      <c r="E25" s="36">
        <f>SUM(E23,E17,E12)</f>
        <v>259707968</v>
      </c>
      <c r="F25" s="36">
        <f>SUM(F23,F17,F12)</f>
        <v>811264388</v>
      </c>
      <c r="G25" s="29">
        <f>(F25/E25)</f>
        <v>3.123756249172917</v>
      </c>
      <c r="H25" s="36">
        <f>SUM(H23,H17,H12)</f>
        <v>330943417</v>
      </c>
      <c r="I25" s="36">
        <f>SUM(I23,I17,I12)</f>
        <v>997277870</v>
      </c>
      <c r="J25" s="97">
        <f>(I25/H25)</f>
        <v>3.0134392127824077</v>
      </c>
      <c r="K25" s="36">
        <f>SUM(K23,K17,K12)</f>
        <v>314913563</v>
      </c>
      <c r="L25" s="36">
        <f>SUM(L23,L17,L12)</f>
        <v>1219297397</v>
      </c>
      <c r="M25" s="97">
        <f>(L25/K25)</f>
        <v>3.871847834638993</v>
      </c>
    </row>
    <row r="26" spans="1:13" ht="15.75" thickBot="1">
      <c r="A26" s="101"/>
      <c r="B26" s="106"/>
      <c r="C26" s="106"/>
      <c r="D26" s="111"/>
      <c r="E26" s="106"/>
      <c r="F26" s="106"/>
      <c r="G26" s="111"/>
      <c r="H26" s="104"/>
      <c r="I26" s="104"/>
      <c r="J26" s="111"/>
      <c r="K26" s="106"/>
      <c r="L26" s="106"/>
      <c r="M26" s="136"/>
    </row>
    <row r="27" spans="1:10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7" t="s">
        <v>110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3.5" thickBo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3" ht="13.5" thickTop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26.25">
      <c r="A32" s="254" t="s">
        <v>111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55"/>
    </row>
    <row r="33" spans="1:13" ht="26.25">
      <c r="A33" s="243" t="s">
        <v>0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5"/>
    </row>
    <row r="34" spans="1:13" ht="26.25">
      <c r="A34" s="243" t="s">
        <v>1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5"/>
    </row>
    <row r="35" spans="1:13" ht="18">
      <c r="A35" s="11" t="s">
        <v>24</v>
      </c>
      <c r="B35" s="4"/>
      <c r="C35" s="4"/>
      <c r="D35" s="4"/>
      <c r="E35" s="4"/>
      <c r="F35" s="4"/>
      <c r="G35" s="4"/>
      <c r="H35" s="4"/>
      <c r="I35" s="4"/>
      <c r="J35" s="12"/>
      <c r="K35" s="4"/>
      <c r="L35" s="4"/>
      <c r="M35" s="12"/>
    </row>
    <row r="36" spans="1:13" ht="18">
      <c r="A36" s="131"/>
      <c r="B36" s="246">
        <v>2001</v>
      </c>
      <c r="C36" s="246"/>
      <c r="D36" s="246"/>
      <c r="E36" s="246">
        <v>2002</v>
      </c>
      <c r="F36" s="246"/>
      <c r="G36" s="246"/>
      <c r="H36" s="246">
        <v>2003</v>
      </c>
      <c r="I36" s="246"/>
      <c r="J36" s="247"/>
      <c r="K36" s="246">
        <v>2004</v>
      </c>
      <c r="L36" s="246"/>
      <c r="M36" s="247"/>
    </row>
    <row r="37" spans="1:13" ht="15">
      <c r="A37" s="13"/>
      <c r="B37" s="2"/>
      <c r="C37" s="2"/>
      <c r="D37" s="193" t="s">
        <v>3</v>
      </c>
      <c r="E37" s="2"/>
      <c r="F37" s="2"/>
      <c r="G37" s="193" t="s">
        <v>3</v>
      </c>
      <c r="H37" s="2"/>
      <c r="I37" s="2"/>
      <c r="J37" s="14" t="s">
        <v>3</v>
      </c>
      <c r="K37" s="2"/>
      <c r="L37" s="2"/>
      <c r="M37" s="14" t="s">
        <v>3</v>
      </c>
    </row>
    <row r="38" spans="1:13" ht="30.75" customHeight="1" thickBot="1">
      <c r="A38" s="15" t="s">
        <v>4</v>
      </c>
      <c r="B38" s="3" t="s">
        <v>5</v>
      </c>
      <c r="C38" s="3" t="s">
        <v>6</v>
      </c>
      <c r="D38" s="194" t="s">
        <v>7</v>
      </c>
      <c r="E38" s="3" t="s">
        <v>5</v>
      </c>
      <c r="F38" s="3" t="s">
        <v>6</v>
      </c>
      <c r="G38" s="194" t="s">
        <v>7</v>
      </c>
      <c r="H38" s="3" t="s">
        <v>5</v>
      </c>
      <c r="I38" s="3" t="s">
        <v>6</v>
      </c>
      <c r="J38" s="16" t="s">
        <v>7</v>
      </c>
      <c r="K38" s="3" t="s">
        <v>5</v>
      </c>
      <c r="L38" s="3" t="s">
        <v>6</v>
      </c>
      <c r="M38" s="16" t="s">
        <v>7</v>
      </c>
    </row>
    <row r="39" spans="1:15" ht="24.75" customHeight="1">
      <c r="A39" s="23" t="s">
        <v>8</v>
      </c>
      <c r="B39" s="25">
        <v>454158569</v>
      </c>
      <c r="C39" s="25">
        <v>497300955</v>
      </c>
      <c r="D39" s="195">
        <f aca="true" t="shared" si="4" ref="D39:D53">(C39/B39)</f>
        <v>1.0949941032600004</v>
      </c>
      <c r="E39" s="25">
        <v>540563243</v>
      </c>
      <c r="F39" s="25">
        <v>492946814</v>
      </c>
      <c r="G39" s="195">
        <f aca="true" t="shared" si="5" ref="G39:G53">(F39/E39)</f>
        <v>0.911913305951511</v>
      </c>
      <c r="H39" s="25">
        <v>556597360</v>
      </c>
      <c r="I39" s="25">
        <v>667312568</v>
      </c>
      <c r="J39" s="26">
        <f aca="true" t="shared" si="6" ref="J39:J53">(I39/H39)</f>
        <v>1.1989143606430328</v>
      </c>
      <c r="K39" s="25">
        <v>583742826</v>
      </c>
      <c r="L39" s="25">
        <v>834964443</v>
      </c>
      <c r="M39" s="26">
        <f aca="true" t="shared" si="7" ref="M39:M53">(L39/K39)</f>
        <v>1.4303635193625488</v>
      </c>
      <c r="N39" s="41"/>
      <c r="O39" s="41"/>
    </row>
    <row r="40" spans="1:15" ht="24.75" customHeight="1">
      <c r="A40" s="27" t="s">
        <v>9</v>
      </c>
      <c r="B40" s="28">
        <v>3569002</v>
      </c>
      <c r="C40" s="28">
        <v>2550679</v>
      </c>
      <c r="D40" s="196">
        <f t="shared" si="4"/>
        <v>0.7146756992571033</v>
      </c>
      <c r="E40" s="28">
        <v>8559746</v>
      </c>
      <c r="F40" s="28">
        <v>3510459</v>
      </c>
      <c r="G40" s="196">
        <f t="shared" si="5"/>
        <v>0.4101125196939255</v>
      </c>
      <c r="H40" s="28">
        <v>14741694</v>
      </c>
      <c r="I40" s="28">
        <v>6888376</v>
      </c>
      <c r="J40" s="31">
        <f t="shared" si="6"/>
        <v>0.46727167176309586</v>
      </c>
      <c r="K40" s="28">
        <v>11237977</v>
      </c>
      <c r="L40" s="28">
        <v>7300075</v>
      </c>
      <c r="M40" s="31">
        <f t="shared" si="7"/>
        <v>0.6495897793704329</v>
      </c>
      <c r="N40" s="41"/>
      <c r="O40" s="41"/>
    </row>
    <row r="41" spans="1:15" ht="24.75" customHeight="1">
      <c r="A41" s="27" t="s">
        <v>10</v>
      </c>
      <c r="B41" s="25">
        <v>36861</v>
      </c>
      <c r="C41" s="25">
        <v>115565</v>
      </c>
      <c r="D41" s="196">
        <f t="shared" si="4"/>
        <v>3.1351563983614117</v>
      </c>
      <c r="E41" s="25">
        <v>87375</v>
      </c>
      <c r="F41" s="25">
        <v>286751</v>
      </c>
      <c r="G41" s="196">
        <f t="shared" si="5"/>
        <v>3.2818426323319025</v>
      </c>
      <c r="H41" s="25">
        <v>556548</v>
      </c>
      <c r="I41" s="25">
        <v>639890</v>
      </c>
      <c r="J41" s="31">
        <f t="shared" si="6"/>
        <v>1.1497480900120025</v>
      </c>
      <c r="K41" s="25">
        <v>178557</v>
      </c>
      <c r="L41" s="25">
        <v>385373</v>
      </c>
      <c r="M41" s="31">
        <f t="shared" si="7"/>
        <v>2.1582631876655634</v>
      </c>
      <c r="N41" s="41"/>
      <c r="O41" s="41"/>
    </row>
    <row r="42" spans="1:15" ht="24.75" customHeight="1">
      <c r="A42" s="208" t="s">
        <v>11</v>
      </c>
      <c r="B42" s="32">
        <f>SUM(B39:B41)</f>
        <v>457764432</v>
      </c>
      <c r="C42" s="32">
        <f>SUM(C39:C41)</f>
        <v>499967199</v>
      </c>
      <c r="D42" s="197">
        <f t="shared" si="4"/>
        <v>1.092193198181898</v>
      </c>
      <c r="E42" s="32">
        <f>SUM(E39:E41)</f>
        <v>549210364</v>
      </c>
      <c r="F42" s="32">
        <f>SUM(F39:F41)</f>
        <v>496744024</v>
      </c>
      <c r="G42" s="197">
        <f t="shared" si="5"/>
        <v>0.9044695012346854</v>
      </c>
      <c r="H42" s="32">
        <f>SUM(H39:H41)</f>
        <v>571895602</v>
      </c>
      <c r="I42" s="32">
        <f>SUM(I39:I41)</f>
        <v>674840834</v>
      </c>
      <c r="J42" s="34">
        <f t="shared" si="6"/>
        <v>1.1800070356197634</v>
      </c>
      <c r="K42" s="32">
        <f>SUM(K39:K41)</f>
        <v>595159360</v>
      </c>
      <c r="L42" s="32">
        <f>SUM(L39:L41)</f>
        <v>842649891</v>
      </c>
      <c r="M42" s="34">
        <f t="shared" si="7"/>
        <v>1.4158390972797605</v>
      </c>
      <c r="N42" s="41"/>
      <c r="O42" s="41"/>
    </row>
    <row r="43" spans="1:15" ht="24.75" customHeight="1">
      <c r="A43" s="27" t="s">
        <v>12</v>
      </c>
      <c r="B43" s="28">
        <v>72158</v>
      </c>
      <c r="C43" s="28">
        <v>680412</v>
      </c>
      <c r="D43" s="196">
        <f t="shared" si="4"/>
        <v>9.429474209373874</v>
      </c>
      <c r="E43" s="28">
        <v>93638</v>
      </c>
      <c r="F43" s="28">
        <v>722909</v>
      </c>
      <c r="G43" s="196">
        <f t="shared" si="5"/>
        <v>7.720252461607467</v>
      </c>
      <c r="H43" s="28">
        <v>83307</v>
      </c>
      <c r="I43" s="28">
        <v>606153</v>
      </c>
      <c r="J43" s="31">
        <f t="shared" si="6"/>
        <v>7.276135258741762</v>
      </c>
      <c r="K43" s="28">
        <v>60857</v>
      </c>
      <c r="L43" s="28">
        <v>481505</v>
      </c>
      <c r="M43" s="31">
        <f t="shared" si="7"/>
        <v>7.912072563550619</v>
      </c>
      <c r="N43" s="41"/>
      <c r="O43" s="41"/>
    </row>
    <row r="44" spans="1:15" ht="24.75" customHeight="1">
      <c r="A44" s="27" t="s">
        <v>13</v>
      </c>
      <c r="B44" s="28">
        <v>29523500</v>
      </c>
      <c r="C44" s="28">
        <v>81461104</v>
      </c>
      <c r="D44" s="196">
        <f t="shared" si="4"/>
        <v>2.7591953528545057</v>
      </c>
      <c r="E44" s="28">
        <v>49045931</v>
      </c>
      <c r="F44" s="28">
        <v>128441871</v>
      </c>
      <c r="G44" s="196">
        <f t="shared" si="5"/>
        <v>2.6188078884668333</v>
      </c>
      <c r="H44" s="28">
        <v>93143814</v>
      </c>
      <c r="I44" s="28">
        <v>232315908</v>
      </c>
      <c r="J44" s="31">
        <f t="shared" si="6"/>
        <v>2.4941635737613237</v>
      </c>
      <c r="K44" s="28">
        <v>85656061</v>
      </c>
      <c r="L44" s="28">
        <v>248966764</v>
      </c>
      <c r="M44" s="31">
        <f t="shared" si="7"/>
        <v>2.9065866570726384</v>
      </c>
      <c r="N44" s="41"/>
      <c r="O44" s="41"/>
    </row>
    <row r="45" spans="1:15" ht="24.75" customHeight="1">
      <c r="A45" s="27" t="s">
        <v>14</v>
      </c>
      <c r="B45" s="28">
        <v>477286</v>
      </c>
      <c r="C45" s="28">
        <v>3317306</v>
      </c>
      <c r="D45" s="196">
        <f t="shared" si="4"/>
        <v>6.950352618765269</v>
      </c>
      <c r="E45" s="28">
        <v>1099589</v>
      </c>
      <c r="F45" s="28">
        <v>3835351</v>
      </c>
      <c r="G45" s="196">
        <f t="shared" si="5"/>
        <v>3.487985965665353</v>
      </c>
      <c r="H45" s="28">
        <v>1269826</v>
      </c>
      <c r="I45" s="28">
        <v>5173737</v>
      </c>
      <c r="J45" s="31">
        <f t="shared" si="6"/>
        <v>4.074366881761753</v>
      </c>
      <c r="K45" s="28">
        <v>858216</v>
      </c>
      <c r="L45" s="28">
        <v>4617999</v>
      </c>
      <c r="M45" s="31">
        <f t="shared" si="7"/>
        <v>5.380928577421069</v>
      </c>
      <c r="N45" s="41"/>
      <c r="O45" s="41"/>
    </row>
    <row r="46" spans="1:15" ht="24.75" customHeight="1">
      <c r="A46" s="27" t="s">
        <v>15</v>
      </c>
      <c r="B46" s="28">
        <v>38350</v>
      </c>
      <c r="C46" s="28">
        <v>161094</v>
      </c>
      <c r="D46" s="196">
        <f t="shared" si="4"/>
        <v>4.200625814863103</v>
      </c>
      <c r="E46" s="28">
        <v>25959</v>
      </c>
      <c r="F46" s="28">
        <v>146888</v>
      </c>
      <c r="G46" s="196">
        <f t="shared" si="5"/>
        <v>5.65846141993143</v>
      </c>
      <c r="H46" s="28">
        <v>91847</v>
      </c>
      <c r="I46" s="28">
        <v>390312</v>
      </c>
      <c r="J46" s="31">
        <f t="shared" si="6"/>
        <v>4.249588990386186</v>
      </c>
      <c r="K46" s="28">
        <v>129567</v>
      </c>
      <c r="L46" s="28">
        <v>692759</v>
      </c>
      <c r="M46" s="31">
        <f t="shared" si="7"/>
        <v>5.346724088695424</v>
      </c>
      <c r="N46" s="41"/>
      <c r="O46" s="41"/>
    </row>
    <row r="47" spans="1:15" ht="24.75" customHeight="1">
      <c r="A47" s="208" t="s">
        <v>16</v>
      </c>
      <c r="B47" s="32">
        <f>SUM(B43:B46)</f>
        <v>30111294</v>
      </c>
      <c r="C47" s="32">
        <f>SUM(C43:C46)</f>
        <v>85619916</v>
      </c>
      <c r="D47" s="197">
        <f t="shared" si="4"/>
        <v>2.8434485744784</v>
      </c>
      <c r="E47" s="32">
        <f>SUM(E43:E46)</f>
        <v>50265117</v>
      </c>
      <c r="F47" s="32">
        <f>SUM(F43:F46)</f>
        <v>133147019</v>
      </c>
      <c r="G47" s="197">
        <f t="shared" si="5"/>
        <v>2.648895037884822</v>
      </c>
      <c r="H47" s="32">
        <f>SUM(H43:H46)</f>
        <v>94588794</v>
      </c>
      <c r="I47" s="32">
        <f>SUM(I43:I46)</f>
        <v>238486110</v>
      </c>
      <c r="J47" s="34">
        <f t="shared" si="6"/>
        <v>2.5212934843000534</v>
      </c>
      <c r="K47" s="32">
        <f>SUM(K43:K46)</f>
        <v>86704701</v>
      </c>
      <c r="L47" s="32">
        <f>SUM(L43:L46)</f>
        <v>254759027</v>
      </c>
      <c r="M47" s="34">
        <f t="shared" si="7"/>
        <v>2.938237766369784</v>
      </c>
      <c r="N47" s="41"/>
      <c r="O47" s="41"/>
    </row>
    <row r="48" spans="1:15" ht="24.75" customHeight="1">
      <c r="A48" s="27" t="s">
        <v>17</v>
      </c>
      <c r="B48" s="28">
        <v>10794124</v>
      </c>
      <c r="C48" s="28">
        <v>83321746</v>
      </c>
      <c r="D48" s="196">
        <f t="shared" si="4"/>
        <v>7.719176285171451</v>
      </c>
      <c r="E48" s="28">
        <v>26491953</v>
      </c>
      <c r="F48" s="28">
        <v>189029232</v>
      </c>
      <c r="G48" s="196">
        <f t="shared" si="5"/>
        <v>7.135345287680376</v>
      </c>
      <c r="H48" s="28">
        <v>47594548</v>
      </c>
      <c r="I48" s="28">
        <v>269935541</v>
      </c>
      <c r="J48" s="31">
        <f t="shared" si="6"/>
        <v>5.671564335478089</v>
      </c>
      <c r="K48" s="28">
        <v>52502651</v>
      </c>
      <c r="L48" s="28">
        <v>341045258</v>
      </c>
      <c r="M48" s="31">
        <f t="shared" si="7"/>
        <v>6.495772146819786</v>
      </c>
      <c r="N48" s="41"/>
      <c r="O48" s="41"/>
    </row>
    <row r="49" spans="1:15" ht="24.75" customHeight="1">
      <c r="A49" s="27" t="s">
        <v>18</v>
      </c>
      <c r="B49" s="28">
        <v>46077248</v>
      </c>
      <c r="C49" s="28">
        <v>238927120</v>
      </c>
      <c r="D49" s="196">
        <f t="shared" si="4"/>
        <v>5.185360028446143</v>
      </c>
      <c r="E49" s="28">
        <v>75769951</v>
      </c>
      <c r="F49" s="28">
        <v>410799500</v>
      </c>
      <c r="G49" s="196">
        <f t="shared" si="5"/>
        <v>5.421667753223174</v>
      </c>
      <c r="H49" s="28">
        <v>72739256</v>
      </c>
      <c r="I49" s="28">
        <v>381704771</v>
      </c>
      <c r="J49" s="31">
        <f t="shared" si="6"/>
        <v>5.247575958159374</v>
      </c>
      <c r="K49" s="28">
        <v>78534409</v>
      </c>
      <c r="L49" s="28">
        <v>448363846</v>
      </c>
      <c r="M49" s="31">
        <f t="shared" si="7"/>
        <v>5.70913885657432</v>
      </c>
      <c r="N49" s="41"/>
      <c r="O49" s="41"/>
    </row>
    <row r="50" spans="1:15" ht="24.75" customHeight="1">
      <c r="A50" s="27" t="s">
        <v>19</v>
      </c>
      <c r="B50" s="28">
        <v>4313810</v>
      </c>
      <c r="C50" s="28">
        <v>24380048</v>
      </c>
      <c r="D50" s="196">
        <f t="shared" si="4"/>
        <v>5.651627679475916</v>
      </c>
      <c r="E50" s="28">
        <v>5520656</v>
      </c>
      <c r="F50" s="28">
        <v>29667587</v>
      </c>
      <c r="G50" s="196">
        <f t="shared" si="5"/>
        <v>5.373924222048974</v>
      </c>
      <c r="H50" s="28">
        <v>7109353</v>
      </c>
      <c r="I50" s="28">
        <v>41457183</v>
      </c>
      <c r="J50" s="31">
        <f t="shared" si="6"/>
        <v>5.831358071543219</v>
      </c>
      <c r="K50" s="28">
        <v>4872801</v>
      </c>
      <c r="L50" s="28">
        <v>40222401</v>
      </c>
      <c r="M50" s="31">
        <f t="shared" si="7"/>
        <v>8.254472325054932</v>
      </c>
      <c r="N50" s="41"/>
      <c r="O50" s="41"/>
    </row>
    <row r="51" spans="1:15" ht="24.75" customHeight="1">
      <c r="A51" s="27" t="s">
        <v>20</v>
      </c>
      <c r="B51" s="28">
        <v>1745481</v>
      </c>
      <c r="C51" s="28">
        <v>16002302</v>
      </c>
      <c r="D51" s="196">
        <f t="shared" si="4"/>
        <v>9.167846570658746</v>
      </c>
      <c r="E51" s="28">
        <v>3040488</v>
      </c>
      <c r="F51" s="28">
        <v>25462079</v>
      </c>
      <c r="G51" s="196">
        <f t="shared" si="5"/>
        <v>8.374339579699049</v>
      </c>
      <c r="H51" s="28">
        <v>4044265</v>
      </c>
      <c r="I51" s="28">
        <v>28872358</v>
      </c>
      <c r="J51" s="31">
        <f t="shared" si="6"/>
        <v>7.139086583099772</v>
      </c>
      <c r="K51" s="28">
        <v>6625634</v>
      </c>
      <c r="L51" s="28">
        <v>44280044</v>
      </c>
      <c r="M51" s="31">
        <f t="shared" si="7"/>
        <v>6.683140662463396</v>
      </c>
      <c r="N51" s="41"/>
      <c r="O51" s="41"/>
    </row>
    <row r="52" spans="1:15" ht="24.75" customHeight="1">
      <c r="A52" s="27" t="s">
        <v>21</v>
      </c>
      <c r="B52" s="28">
        <v>108941</v>
      </c>
      <c r="C52" s="28">
        <v>1851410</v>
      </c>
      <c r="D52" s="196">
        <f t="shared" si="4"/>
        <v>16.99461176233007</v>
      </c>
      <c r="E52" s="28">
        <v>542808</v>
      </c>
      <c r="F52" s="28">
        <v>8391989</v>
      </c>
      <c r="G52" s="196">
        <f t="shared" si="5"/>
        <v>15.460326671677647</v>
      </c>
      <c r="H52" s="28">
        <v>365792</v>
      </c>
      <c r="I52" s="28">
        <v>6157449</v>
      </c>
      <c r="J52" s="31">
        <f t="shared" si="6"/>
        <v>16.833197554894586</v>
      </c>
      <c r="K52" s="28">
        <v>547394</v>
      </c>
      <c r="L52" s="28">
        <v>9245871</v>
      </c>
      <c r="M52" s="31">
        <f t="shared" si="7"/>
        <v>16.890705780479873</v>
      </c>
      <c r="N52" s="41"/>
      <c r="O52" s="41"/>
    </row>
    <row r="53" spans="1:15" ht="33.75" customHeight="1">
      <c r="A53" s="209" t="s">
        <v>22</v>
      </c>
      <c r="B53" s="32">
        <f>SUM(B48:B52)</f>
        <v>63039604</v>
      </c>
      <c r="C53" s="32">
        <f>SUM(C48:C52)</f>
        <v>364482626</v>
      </c>
      <c r="D53" s="197">
        <f t="shared" si="4"/>
        <v>5.781803864123258</v>
      </c>
      <c r="E53" s="32">
        <f>SUM(E48:E52)</f>
        <v>111365856</v>
      </c>
      <c r="F53" s="32">
        <f>SUM(F48:F52)</f>
        <v>663350387</v>
      </c>
      <c r="G53" s="197">
        <f t="shared" si="5"/>
        <v>5.956496998505538</v>
      </c>
      <c r="H53" s="32">
        <f>SUM(H48:H52)</f>
        <v>131853214</v>
      </c>
      <c r="I53" s="32">
        <f>SUM(I48:I52)</f>
        <v>728127302</v>
      </c>
      <c r="J53" s="34">
        <f t="shared" si="6"/>
        <v>5.5222567574272405</v>
      </c>
      <c r="K53" s="32">
        <f>SUM(K48:K52)</f>
        <v>143082889</v>
      </c>
      <c r="L53" s="32">
        <f>SUM(L48:L52)</f>
        <v>883157420</v>
      </c>
      <c r="M53" s="34">
        <f t="shared" si="7"/>
        <v>6.172348253326084</v>
      </c>
      <c r="N53" s="41"/>
      <c r="O53" s="41"/>
    </row>
    <row r="54" spans="1:15" ht="15">
      <c r="A54" s="27"/>
      <c r="B54" s="42"/>
      <c r="C54" s="42"/>
      <c r="D54" s="196"/>
      <c r="E54" s="42"/>
      <c r="F54" s="42"/>
      <c r="G54" s="196"/>
      <c r="H54" s="42"/>
      <c r="I54" s="42"/>
      <c r="J54" s="31"/>
      <c r="K54" s="42"/>
      <c r="L54" s="42"/>
      <c r="M54" s="31"/>
      <c r="N54" s="41"/>
      <c r="O54" s="41"/>
    </row>
    <row r="55" spans="1:15" ht="63" customHeight="1">
      <c r="A55" s="35" t="s">
        <v>25</v>
      </c>
      <c r="B55" s="36">
        <f>SUM(B53,B47,B42)</f>
        <v>550915330</v>
      </c>
      <c r="C55" s="36">
        <f>SUM(C53,C47,C42)</f>
        <v>950069741</v>
      </c>
      <c r="D55" s="196">
        <f>(C55/B55)</f>
        <v>1.7245295043795568</v>
      </c>
      <c r="E55" s="36">
        <f>SUM(E53,E47,E42)</f>
        <v>710841337</v>
      </c>
      <c r="F55" s="36">
        <f>SUM(F53,F47,F42)</f>
        <v>1293241430</v>
      </c>
      <c r="G55" s="196">
        <f>(F55/E55)</f>
        <v>1.8193109526493392</v>
      </c>
      <c r="H55" s="36">
        <f>SUM(H53,H47,H42)</f>
        <v>798337610</v>
      </c>
      <c r="I55" s="36">
        <f>SUM(I53,I47,I42)</f>
        <v>1641454246</v>
      </c>
      <c r="J55" s="31">
        <f>(I55/H55)</f>
        <v>2.0560903375202377</v>
      </c>
      <c r="K55" s="36">
        <f>SUM(K53,K47,K42)</f>
        <v>824946950</v>
      </c>
      <c r="L55" s="36">
        <f>SUM(L53,L47,L42)</f>
        <v>1980566338</v>
      </c>
      <c r="M55" s="31">
        <f>(L55/K55)</f>
        <v>2.4008408516450666</v>
      </c>
      <c r="N55" s="41"/>
      <c r="O55" s="41"/>
    </row>
    <row r="56" spans="1:15" ht="15.75" thickBot="1">
      <c r="A56" s="37"/>
      <c r="B56" s="38"/>
      <c r="C56" s="38"/>
      <c r="D56" s="39"/>
      <c r="E56" s="40"/>
      <c r="F56" s="40"/>
      <c r="G56" s="39"/>
      <c r="H56" s="214"/>
      <c r="I56" s="214"/>
      <c r="J56" s="215"/>
      <c r="K56" s="40"/>
      <c r="L56" s="40"/>
      <c r="M56" s="47"/>
      <c r="N56" s="41"/>
      <c r="O56" s="41"/>
    </row>
    <row r="57" spans="1:10" ht="13.5" thickTop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7" t="s">
        <v>110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3.5" thickBo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3" ht="13.5" thickTop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</row>
    <row r="62" spans="1:13" ht="26.25">
      <c r="A62" s="254" t="s">
        <v>111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55"/>
    </row>
    <row r="63" spans="1:13" ht="26.25">
      <c r="A63" s="243" t="s">
        <v>26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5"/>
    </row>
    <row r="64" spans="1:13" ht="26.25">
      <c r="A64" s="243" t="s">
        <v>27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5"/>
    </row>
    <row r="65" spans="1:13" ht="18">
      <c r="A65" s="11" t="s">
        <v>2</v>
      </c>
      <c r="B65" s="4"/>
      <c r="C65" s="4"/>
      <c r="D65" s="4"/>
      <c r="E65" s="4"/>
      <c r="F65" s="4"/>
      <c r="G65" s="4"/>
      <c r="H65" s="4"/>
      <c r="I65" s="4"/>
      <c r="J65" s="12"/>
      <c r="K65" s="4"/>
      <c r="L65" s="4"/>
      <c r="M65" s="12"/>
    </row>
    <row r="66" spans="1:13" ht="18">
      <c r="A66" s="131"/>
      <c r="B66" s="246">
        <v>2001</v>
      </c>
      <c r="C66" s="246"/>
      <c r="D66" s="246"/>
      <c r="E66" s="246">
        <v>2002</v>
      </c>
      <c r="F66" s="246"/>
      <c r="G66" s="246"/>
      <c r="H66" s="246">
        <v>2003</v>
      </c>
      <c r="I66" s="246"/>
      <c r="J66" s="247"/>
      <c r="K66" s="246">
        <v>2004</v>
      </c>
      <c r="L66" s="246"/>
      <c r="M66" s="247"/>
    </row>
    <row r="67" spans="1:13" ht="15">
      <c r="A67" s="13"/>
      <c r="B67" s="2"/>
      <c r="C67" s="2"/>
      <c r="D67" s="193" t="s">
        <v>3</v>
      </c>
      <c r="E67" s="2"/>
      <c r="F67" s="2"/>
      <c r="G67" s="193" t="s">
        <v>3</v>
      </c>
      <c r="H67" s="2"/>
      <c r="I67" s="2"/>
      <c r="J67" s="14" t="s">
        <v>3</v>
      </c>
      <c r="K67" s="2"/>
      <c r="L67" s="2"/>
      <c r="M67" s="14" t="s">
        <v>3</v>
      </c>
    </row>
    <row r="68" spans="1:13" ht="30" customHeight="1" thickBot="1">
      <c r="A68" s="15" t="s">
        <v>4</v>
      </c>
      <c r="B68" s="3" t="s">
        <v>5</v>
      </c>
      <c r="C68" s="3" t="s">
        <v>6</v>
      </c>
      <c r="D68" s="194" t="s">
        <v>7</v>
      </c>
      <c r="E68" s="3" t="s">
        <v>5</v>
      </c>
      <c r="F68" s="3" t="s">
        <v>6</v>
      </c>
      <c r="G68" s="194" t="s">
        <v>7</v>
      </c>
      <c r="H68" s="3" t="s">
        <v>5</v>
      </c>
      <c r="I68" s="3" t="s">
        <v>6</v>
      </c>
      <c r="J68" s="16" t="s">
        <v>7</v>
      </c>
      <c r="K68" s="3" t="s">
        <v>5</v>
      </c>
      <c r="L68" s="3" t="s">
        <v>6</v>
      </c>
      <c r="M68" s="16" t="s">
        <v>7</v>
      </c>
    </row>
    <row r="69" spans="1:14" ht="24.75" customHeight="1">
      <c r="A69" s="23" t="s">
        <v>28</v>
      </c>
      <c r="B69" s="25">
        <v>1067670</v>
      </c>
      <c r="C69" s="25">
        <v>8819293</v>
      </c>
      <c r="D69" s="195">
        <f aca="true" t="shared" si="8" ref="D69:D78">(C69/B69)</f>
        <v>8.260317326514746</v>
      </c>
      <c r="E69" s="25">
        <v>1028863</v>
      </c>
      <c r="F69" s="25">
        <v>8796819</v>
      </c>
      <c r="G69" s="195">
        <f aca="true" t="shared" si="9" ref="G69:G78">(F69/E69)</f>
        <v>8.55003921804944</v>
      </c>
      <c r="H69" s="25">
        <v>1389764</v>
      </c>
      <c r="I69" s="25">
        <v>11042465</v>
      </c>
      <c r="J69" s="26">
        <f aca="true" t="shared" si="10" ref="J69:J78">(I69/H69)</f>
        <v>7.9455684562271</v>
      </c>
      <c r="K69" s="25">
        <v>2099894</v>
      </c>
      <c r="L69" s="25">
        <v>15079346</v>
      </c>
      <c r="M69" s="26">
        <f aca="true" t="shared" si="11" ref="M69:M78">(L69/K69)</f>
        <v>7.181003422077495</v>
      </c>
      <c r="N69" s="41"/>
    </row>
    <row r="70" spans="1:14" ht="24.75" customHeight="1">
      <c r="A70" s="27" t="s">
        <v>29</v>
      </c>
      <c r="B70" s="48">
        <v>163050859</v>
      </c>
      <c r="C70" s="48">
        <v>257847801</v>
      </c>
      <c r="D70" s="196">
        <f t="shared" si="8"/>
        <v>1.5813949253711077</v>
      </c>
      <c r="E70" s="48">
        <v>134837458</v>
      </c>
      <c r="F70" s="48">
        <v>226310497</v>
      </c>
      <c r="G70" s="196">
        <f t="shared" si="9"/>
        <v>1.6783948641333775</v>
      </c>
      <c r="H70" s="48">
        <v>123605946</v>
      </c>
      <c r="I70" s="48">
        <v>255367958</v>
      </c>
      <c r="J70" s="31">
        <f t="shared" si="10"/>
        <v>2.065984414697979</v>
      </c>
      <c r="K70" s="48">
        <v>150624476</v>
      </c>
      <c r="L70" s="48">
        <v>333208376</v>
      </c>
      <c r="M70" s="31">
        <f t="shared" si="11"/>
        <v>2.212179486685816</v>
      </c>
      <c r="N70" s="41"/>
    </row>
    <row r="71" spans="1:14" ht="24.75" customHeight="1">
      <c r="A71" s="27" t="s">
        <v>30</v>
      </c>
      <c r="B71" s="28">
        <v>443298</v>
      </c>
      <c r="C71" s="28">
        <v>1723025</v>
      </c>
      <c r="D71" s="196">
        <f t="shared" si="8"/>
        <v>3.8868323340055673</v>
      </c>
      <c r="E71" s="28">
        <v>121250</v>
      </c>
      <c r="F71" s="28">
        <v>392933</v>
      </c>
      <c r="G71" s="196">
        <f t="shared" si="9"/>
        <v>3.2406845360824743</v>
      </c>
      <c r="H71" s="28">
        <v>355065</v>
      </c>
      <c r="I71" s="28">
        <v>1534469</v>
      </c>
      <c r="J71" s="31">
        <f t="shared" si="10"/>
        <v>4.321656598087674</v>
      </c>
      <c r="K71" s="28">
        <v>535124</v>
      </c>
      <c r="L71" s="28">
        <v>2471105</v>
      </c>
      <c r="M71" s="31">
        <f t="shared" si="11"/>
        <v>4.617817552567256</v>
      </c>
      <c r="N71" s="41"/>
    </row>
    <row r="72" spans="1:14" ht="24.75" customHeight="1">
      <c r="A72" s="27" t="s">
        <v>31</v>
      </c>
      <c r="B72" s="28">
        <v>80121</v>
      </c>
      <c r="C72" s="28">
        <v>160694</v>
      </c>
      <c r="D72" s="196">
        <f t="shared" si="8"/>
        <v>2.005641467280738</v>
      </c>
      <c r="E72" s="28">
        <v>330188</v>
      </c>
      <c r="F72" s="28">
        <v>545073</v>
      </c>
      <c r="G72" s="196">
        <f t="shared" si="9"/>
        <v>1.6507959102087295</v>
      </c>
      <c r="H72" s="28">
        <v>143592</v>
      </c>
      <c r="I72" s="28">
        <v>334040</v>
      </c>
      <c r="J72" s="31">
        <f t="shared" si="10"/>
        <v>2.3263134436458857</v>
      </c>
      <c r="K72" s="28">
        <v>354395</v>
      </c>
      <c r="L72" s="28">
        <v>807025</v>
      </c>
      <c r="M72" s="31">
        <f t="shared" si="11"/>
        <v>2.277190705286474</v>
      </c>
      <c r="N72" s="41"/>
    </row>
    <row r="73" spans="1:14" ht="24.75" customHeight="1">
      <c r="A73" s="27" t="s">
        <v>32</v>
      </c>
      <c r="B73" s="28">
        <v>15</v>
      </c>
      <c r="C73" s="28">
        <v>35</v>
      </c>
      <c r="D73" s="196">
        <f t="shared" si="8"/>
        <v>2.3333333333333335</v>
      </c>
      <c r="E73" s="28">
        <v>28</v>
      </c>
      <c r="F73" s="28">
        <v>320</v>
      </c>
      <c r="G73" s="196">
        <f t="shared" si="9"/>
        <v>11.428571428571429</v>
      </c>
      <c r="H73" s="28">
        <v>2840</v>
      </c>
      <c r="I73" s="28">
        <v>2698</v>
      </c>
      <c r="J73" s="31">
        <f t="shared" si="10"/>
        <v>0.95</v>
      </c>
      <c r="K73" s="28">
        <v>655</v>
      </c>
      <c r="L73" s="28">
        <v>1904</v>
      </c>
      <c r="M73" s="31">
        <f t="shared" si="11"/>
        <v>2.9068702290076334</v>
      </c>
      <c r="N73" s="41"/>
    </row>
    <row r="74" spans="1:14" ht="24.75" customHeight="1">
      <c r="A74" s="27" t="s">
        <v>33</v>
      </c>
      <c r="B74" s="28">
        <v>364303</v>
      </c>
      <c r="C74" s="28">
        <v>506198</v>
      </c>
      <c r="D74" s="196">
        <f t="shared" si="8"/>
        <v>1.3894972042503082</v>
      </c>
      <c r="E74" s="28">
        <v>98326</v>
      </c>
      <c r="F74" s="28">
        <v>141277</v>
      </c>
      <c r="G74" s="196">
        <f t="shared" si="9"/>
        <v>1.4368224070947664</v>
      </c>
      <c r="H74" s="28">
        <v>167688</v>
      </c>
      <c r="I74" s="28">
        <v>563398</v>
      </c>
      <c r="J74" s="31">
        <f t="shared" si="10"/>
        <v>3.359799150803874</v>
      </c>
      <c r="K74" s="28">
        <v>217796</v>
      </c>
      <c r="L74" s="28">
        <v>822410</v>
      </c>
      <c r="M74" s="31">
        <f t="shared" si="11"/>
        <v>3.7760564932321987</v>
      </c>
      <c r="N74" s="41"/>
    </row>
    <row r="75" spans="1:14" ht="33" customHeight="1">
      <c r="A75" s="49" t="s">
        <v>34</v>
      </c>
      <c r="B75" s="32">
        <f>SUM(B69:B74)</f>
        <v>165006266</v>
      </c>
      <c r="C75" s="32">
        <f>SUM(C69:C74)</f>
        <v>269057046</v>
      </c>
      <c r="D75" s="197">
        <f t="shared" si="8"/>
        <v>1.6305868408657886</v>
      </c>
      <c r="E75" s="32">
        <f>SUM(E69:E74)</f>
        <v>136416113</v>
      </c>
      <c r="F75" s="32">
        <f>SUM(F69:F74)</f>
        <v>236186919</v>
      </c>
      <c r="G75" s="197">
        <f t="shared" si="9"/>
        <v>1.731371124758554</v>
      </c>
      <c r="H75" s="32">
        <f>SUM(H69:H74)</f>
        <v>125664895</v>
      </c>
      <c r="I75" s="32">
        <f>SUM(I69:I74)</f>
        <v>268845028</v>
      </c>
      <c r="J75" s="34">
        <f t="shared" si="10"/>
        <v>2.1393805167306272</v>
      </c>
      <c r="K75" s="32">
        <f>SUM(K69:K74)</f>
        <v>153832340</v>
      </c>
      <c r="L75" s="32">
        <f>SUM(L69:L74)</f>
        <v>352390166</v>
      </c>
      <c r="M75" s="34">
        <f t="shared" si="11"/>
        <v>2.2907417647030526</v>
      </c>
      <c r="N75" s="41"/>
    </row>
    <row r="76" spans="1:14" ht="24.75" customHeight="1">
      <c r="A76" s="27" t="s">
        <v>35</v>
      </c>
      <c r="B76" s="28">
        <v>24565615</v>
      </c>
      <c r="C76" s="28">
        <v>146805221</v>
      </c>
      <c r="D76" s="196">
        <f t="shared" si="8"/>
        <v>5.976045012510372</v>
      </c>
      <c r="E76" s="28">
        <v>34703365</v>
      </c>
      <c r="F76" s="28">
        <v>210918346</v>
      </c>
      <c r="G76" s="196">
        <f t="shared" si="9"/>
        <v>6.077749117412678</v>
      </c>
      <c r="H76" s="28">
        <v>42212088</v>
      </c>
      <c r="I76" s="28">
        <v>304817965</v>
      </c>
      <c r="J76" s="31">
        <f t="shared" si="10"/>
        <v>7.221106072743902</v>
      </c>
      <c r="K76" s="28">
        <v>46134278</v>
      </c>
      <c r="L76" s="28">
        <v>375035150</v>
      </c>
      <c r="M76" s="31">
        <f t="shared" si="11"/>
        <v>8.129208177919248</v>
      </c>
      <c r="N76" s="41"/>
    </row>
    <row r="77" spans="1:14" ht="24.75" customHeight="1">
      <c r="A77" s="27" t="s">
        <v>36</v>
      </c>
      <c r="B77" s="28">
        <v>5404297</v>
      </c>
      <c r="C77" s="28">
        <v>54438738</v>
      </c>
      <c r="D77" s="196">
        <f t="shared" si="8"/>
        <v>10.073232096607569</v>
      </c>
      <c r="E77" s="28">
        <v>4629507</v>
      </c>
      <c r="F77" s="28">
        <v>54433611</v>
      </c>
      <c r="G77" s="196">
        <f t="shared" si="9"/>
        <v>11.757971421147003</v>
      </c>
      <c r="H77" s="28">
        <v>6670416</v>
      </c>
      <c r="I77" s="28">
        <v>65161049</v>
      </c>
      <c r="J77" s="31">
        <f t="shared" si="10"/>
        <v>9.768663453673653</v>
      </c>
      <c r="K77" s="28">
        <v>7640960</v>
      </c>
      <c r="L77" s="28">
        <v>68884678</v>
      </c>
      <c r="M77" s="31">
        <f t="shared" si="11"/>
        <v>9.015186311667645</v>
      </c>
      <c r="N77" s="41"/>
    </row>
    <row r="78" spans="1:14" ht="29.25" customHeight="1">
      <c r="A78" s="49" t="s">
        <v>37</v>
      </c>
      <c r="B78" s="32">
        <f>SUM(B76:B77)</f>
        <v>29969912</v>
      </c>
      <c r="C78" s="32">
        <f>SUM(C76:C77)</f>
        <v>201243959</v>
      </c>
      <c r="D78" s="197">
        <f t="shared" si="8"/>
        <v>6.714866530138627</v>
      </c>
      <c r="E78" s="32">
        <f>SUM(E76:E77)</f>
        <v>39332872</v>
      </c>
      <c r="F78" s="32">
        <f>SUM(F76:F77)</f>
        <v>265351957</v>
      </c>
      <c r="G78" s="197">
        <f t="shared" si="9"/>
        <v>6.7463153211898685</v>
      </c>
      <c r="H78" s="32">
        <f>SUM(H76:H77)</f>
        <v>48882504</v>
      </c>
      <c r="I78" s="32">
        <f>SUM(I76:I77)</f>
        <v>369979014</v>
      </c>
      <c r="J78" s="34">
        <f t="shared" si="10"/>
        <v>7.568741036670298</v>
      </c>
      <c r="K78" s="32">
        <f>SUM(K76:K77)</f>
        <v>53775238</v>
      </c>
      <c r="L78" s="32">
        <f>SUM(L76:L77)</f>
        <v>443919828</v>
      </c>
      <c r="M78" s="34">
        <f t="shared" si="11"/>
        <v>8.255097411191374</v>
      </c>
      <c r="N78" s="41"/>
    </row>
    <row r="79" spans="1:14" ht="15">
      <c r="A79" s="27"/>
      <c r="B79" s="42"/>
      <c r="C79" s="42"/>
      <c r="D79" s="198"/>
      <c r="E79" s="42"/>
      <c r="F79" s="42"/>
      <c r="G79" s="198"/>
      <c r="H79" s="42"/>
      <c r="I79" s="42"/>
      <c r="J79" s="50"/>
      <c r="K79" s="42"/>
      <c r="L79" s="42"/>
      <c r="M79" s="50"/>
      <c r="N79" s="41"/>
    </row>
    <row r="80" spans="1:14" ht="56.25" customHeight="1">
      <c r="A80" s="51" t="s">
        <v>38</v>
      </c>
      <c r="B80" s="36">
        <f>SUM(B78,B75)</f>
        <v>194976178</v>
      </c>
      <c r="C80" s="36">
        <f>SUM(C78,C75)</f>
        <v>470301005</v>
      </c>
      <c r="D80" s="196">
        <f>(C80/B80)</f>
        <v>2.4120946970249872</v>
      </c>
      <c r="E80" s="36">
        <f>SUM(E78,E75)</f>
        <v>175748985</v>
      </c>
      <c r="F80" s="36">
        <f>SUM(F78,F75)</f>
        <v>501538876</v>
      </c>
      <c r="G80" s="196">
        <f>(F80/E80)</f>
        <v>2.8537227455396117</v>
      </c>
      <c r="H80" s="36">
        <f>SUM(H78,H75)</f>
        <v>174547399</v>
      </c>
      <c r="I80" s="36">
        <f>SUM(I78,I75)</f>
        <v>638824042</v>
      </c>
      <c r="J80" s="31">
        <f>(I80/H80)</f>
        <v>3.659888635751026</v>
      </c>
      <c r="K80" s="36">
        <f>SUM(K78,K75)</f>
        <v>207607578</v>
      </c>
      <c r="L80" s="36">
        <f>SUM(L78,L75)</f>
        <v>796309994</v>
      </c>
      <c r="M80" s="31">
        <f>(L80/K80)</f>
        <v>3.835649939521957</v>
      </c>
      <c r="N80" s="41"/>
    </row>
    <row r="81" spans="1:14" ht="15.75" thickBot="1">
      <c r="A81" s="37"/>
      <c r="B81" s="38"/>
      <c r="C81" s="38"/>
      <c r="D81" s="46"/>
      <c r="E81" s="40"/>
      <c r="F81" s="40"/>
      <c r="G81" s="213"/>
      <c r="H81" s="40"/>
      <c r="I81" s="40"/>
      <c r="J81" s="216"/>
      <c r="K81" s="40"/>
      <c r="L81" s="40"/>
      <c r="M81" s="52"/>
      <c r="N81" s="41"/>
    </row>
    <row r="82" spans="1:13" ht="13.5" thickTop="1">
      <c r="A82" s="4"/>
      <c r="B82" s="4"/>
      <c r="C82" s="4"/>
      <c r="D82" s="6"/>
      <c r="E82" s="6"/>
      <c r="F82" s="6"/>
      <c r="G82" s="6"/>
      <c r="H82" s="6"/>
      <c r="I82" s="6"/>
      <c r="J82" s="6"/>
      <c r="K82" s="4"/>
      <c r="L82" s="4"/>
      <c r="M82" s="4"/>
    </row>
    <row r="83" spans="1:10" ht="12.75">
      <c r="A83" s="7" t="s">
        <v>110</v>
      </c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8"/>
      <c r="B84" s="4"/>
      <c r="C84" s="4"/>
      <c r="D84" s="4"/>
      <c r="E84" s="4"/>
      <c r="F84" s="4"/>
      <c r="G84" s="4"/>
      <c r="H84" s="4"/>
      <c r="I84" s="4"/>
      <c r="J84" s="4"/>
    </row>
    <row r="85" spans="1:10" ht="13.5" thickBot="1">
      <c r="A85" s="8"/>
      <c r="B85" s="4"/>
      <c r="C85" s="4"/>
      <c r="D85" s="4"/>
      <c r="E85" s="4"/>
      <c r="F85" s="4"/>
      <c r="G85" s="4"/>
      <c r="H85" s="4"/>
      <c r="I85" s="4"/>
      <c r="J85" s="4"/>
    </row>
    <row r="86" spans="1:13" ht="13.5" thickTop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5"/>
    </row>
    <row r="87" spans="1:13" ht="26.25">
      <c r="A87" s="254" t="s">
        <v>111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55"/>
    </row>
    <row r="88" spans="1:13" ht="26.25">
      <c r="A88" s="243" t="s">
        <v>26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5"/>
    </row>
    <row r="89" spans="1:13" ht="26.25">
      <c r="A89" s="243" t="s">
        <v>27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5"/>
    </row>
    <row r="90" spans="1:13" ht="18">
      <c r="A90" s="11" t="s">
        <v>24</v>
      </c>
      <c r="B90" s="4"/>
      <c r="C90" s="4"/>
      <c r="D90" s="4"/>
      <c r="E90" s="4"/>
      <c r="F90" s="4"/>
      <c r="G90" s="4"/>
      <c r="H90" s="4"/>
      <c r="I90" s="4"/>
      <c r="J90" s="12"/>
      <c r="K90" s="4"/>
      <c r="L90" s="4"/>
      <c r="M90" s="12"/>
    </row>
    <row r="91" spans="1:13" ht="18">
      <c r="A91" s="131"/>
      <c r="B91" s="246">
        <v>2001</v>
      </c>
      <c r="C91" s="246"/>
      <c r="D91" s="246"/>
      <c r="E91" s="246">
        <v>2002</v>
      </c>
      <c r="F91" s="246"/>
      <c r="G91" s="246"/>
      <c r="H91" s="246">
        <v>2003</v>
      </c>
      <c r="I91" s="246"/>
      <c r="J91" s="247"/>
      <c r="K91" s="246">
        <v>2004</v>
      </c>
      <c r="L91" s="246"/>
      <c r="M91" s="247"/>
    </row>
    <row r="92" spans="1:13" ht="15">
      <c r="A92" s="13"/>
      <c r="B92" s="2"/>
      <c r="C92" s="2"/>
      <c r="D92" s="193" t="s">
        <v>3</v>
      </c>
      <c r="E92" s="2"/>
      <c r="F92" s="2"/>
      <c r="G92" s="193" t="s">
        <v>3</v>
      </c>
      <c r="H92" s="2"/>
      <c r="I92" s="2"/>
      <c r="J92" s="14" t="s">
        <v>3</v>
      </c>
      <c r="K92" s="2"/>
      <c r="L92" s="2"/>
      <c r="M92" s="14" t="s">
        <v>3</v>
      </c>
    </row>
    <row r="93" spans="1:13" ht="30" customHeight="1" thickBot="1">
      <c r="A93" s="15" t="s">
        <v>4</v>
      </c>
      <c r="B93" s="3" t="s">
        <v>5</v>
      </c>
      <c r="C93" s="3" t="s">
        <v>6</v>
      </c>
      <c r="D93" s="194" t="s">
        <v>7</v>
      </c>
      <c r="E93" s="3" t="s">
        <v>5</v>
      </c>
      <c r="F93" s="3" t="s">
        <v>6</v>
      </c>
      <c r="G93" s="194" t="s">
        <v>7</v>
      </c>
      <c r="H93" s="3" t="s">
        <v>5</v>
      </c>
      <c r="I93" s="3" t="s">
        <v>6</v>
      </c>
      <c r="J93" s="16" t="s">
        <v>7</v>
      </c>
      <c r="K93" s="3" t="s">
        <v>5</v>
      </c>
      <c r="L93" s="3" t="s">
        <v>6</v>
      </c>
      <c r="M93" s="16" t="s">
        <v>7</v>
      </c>
    </row>
    <row r="94" spans="1:13" ht="24.75" customHeight="1">
      <c r="A94" s="23" t="s">
        <v>28</v>
      </c>
      <c r="B94" s="25">
        <v>445685</v>
      </c>
      <c r="C94" s="25">
        <v>5795940</v>
      </c>
      <c r="D94" s="195">
        <f aca="true" t="shared" si="12" ref="D94:D103">(C94/B94)</f>
        <v>13.004566005138159</v>
      </c>
      <c r="E94" s="25">
        <v>985746</v>
      </c>
      <c r="F94" s="25">
        <v>8600584</v>
      </c>
      <c r="G94" s="195">
        <f aca="true" t="shared" si="13" ref="G94:G103">(F94/E94)</f>
        <v>8.724949429163294</v>
      </c>
      <c r="H94" s="25">
        <v>1406403</v>
      </c>
      <c r="I94" s="25">
        <v>10676766</v>
      </c>
      <c r="J94" s="26">
        <f aca="true" t="shared" si="14" ref="J94:J103">(I94/H94)</f>
        <v>7.591540973675397</v>
      </c>
      <c r="K94" s="25">
        <v>652825</v>
      </c>
      <c r="L94" s="25">
        <v>9192287</v>
      </c>
      <c r="M94" s="26">
        <f aca="true" t="shared" si="15" ref="M94:M103">(L94/K94)</f>
        <v>14.080782751886034</v>
      </c>
    </row>
    <row r="95" spans="1:13" ht="24.75" customHeight="1">
      <c r="A95" s="27" t="s">
        <v>29</v>
      </c>
      <c r="B95" s="48">
        <v>96108167</v>
      </c>
      <c r="C95" s="48">
        <v>277827051</v>
      </c>
      <c r="D95" s="196">
        <f t="shared" si="12"/>
        <v>2.8907746310467037</v>
      </c>
      <c r="E95" s="48">
        <v>163318682</v>
      </c>
      <c r="F95" s="48">
        <v>408892834</v>
      </c>
      <c r="G95" s="196">
        <f t="shared" si="13"/>
        <v>2.503650096808888</v>
      </c>
      <c r="H95" s="48">
        <v>168963803</v>
      </c>
      <c r="I95" s="48">
        <v>471813380</v>
      </c>
      <c r="J95" s="31">
        <f t="shared" si="14"/>
        <v>2.7923932322948484</v>
      </c>
      <c r="K95" s="48">
        <v>177272023</v>
      </c>
      <c r="L95" s="48">
        <v>546310296</v>
      </c>
      <c r="M95" s="31">
        <f t="shared" si="15"/>
        <v>3.081762630982104</v>
      </c>
    </row>
    <row r="96" spans="1:13" ht="24.75" customHeight="1">
      <c r="A96" s="27" t="s">
        <v>30</v>
      </c>
      <c r="B96" s="28">
        <v>14110444</v>
      </c>
      <c r="C96" s="28">
        <v>49701109</v>
      </c>
      <c r="D96" s="196">
        <f t="shared" si="12"/>
        <v>3.522292353096756</v>
      </c>
      <c r="E96" s="28">
        <v>16770048</v>
      </c>
      <c r="F96" s="28">
        <v>58254470</v>
      </c>
      <c r="G96" s="196">
        <f t="shared" si="13"/>
        <v>3.473721124709959</v>
      </c>
      <c r="H96" s="28">
        <v>15239858</v>
      </c>
      <c r="I96" s="28">
        <v>58108556</v>
      </c>
      <c r="J96" s="31">
        <f t="shared" si="14"/>
        <v>3.8129329026556547</v>
      </c>
      <c r="K96" s="28">
        <v>14633718</v>
      </c>
      <c r="L96" s="28">
        <v>59504098</v>
      </c>
      <c r="M96" s="31">
        <f t="shared" si="15"/>
        <v>4.066232381955153</v>
      </c>
    </row>
    <row r="97" spans="1:13" ht="24.75" customHeight="1">
      <c r="A97" s="27" t="s">
        <v>31</v>
      </c>
      <c r="B97" s="28">
        <v>1574481</v>
      </c>
      <c r="C97" s="28">
        <v>12945393</v>
      </c>
      <c r="D97" s="196">
        <f t="shared" si="12"/>
        <v>8.222006489757577</v>
      </c>
      <c r="E97" s="28">
        <v>2053396</v>
      </c>
      <c r="F97" s="28">
        <v>17551566</v>
      </c>
      <c r="G97" s="196">
        <f t="shared" si="13"/>
        <v>8.54757971672293</v>
      </c>
      <c r="H97" s="28">
        <v>2004281</v>
      </c>
      <c r="I97" s="28">
        <v>19237817</v>
      </c>
      <c r="J97" s="31">
        <f t="shared" si="14"/>
        <v>9.598363203562775</v>
      </c>
      <c r="K97" s="28">
        <v>2755911</v>
      </c>
      <c r="L97" s="28">
        <v>24867727</v>
      </c>
      <c r="M97" s="31">
        <f t="shared" si="15"/>
        <v>9.023414399086182</v>
      </c>
    </row>
    <row r="98" spans="1:13" ht="24.75" customHeight="1">
      <c r="A98" s="27" t="s">
        <v>32</v>
      </c>
      <c r="B98" s="28">
        <v>212</v>
      </c>
      <c r="C98" s="28">
        <v>7522</v>
      </c>
      <c r="D98" s="196">
        <f t="shared" si="12"/>
        <v>35.4811320754717</v>
      </c>
      <c r="E98" s="28">
        <v>475</v>
      </c>
      <c r="F98" s="28">
        <v>12051</v>
      </c>
      <c r="G98" s="196">
        <f t="shared" si="13"/>
        <v>25.370526315789473</v>
      </c>
      <c r="H98" s="28">
        <v>2007</v>
      </c>
      <c r="I98" s="28">
        <v>29904</v>
      </c>
      <c r="J98" s="31">
        <f t="shared" si="14"/>
        <v>14.899850523168908</v>
      </c>
      <c r="K98" s="28">
        <v>1234</v>
      </c>
      <c r="L98" s="28">
        <v>35296</v>
      </c>
      <c r="M98" s="31">
        <f t="shared" si="15"/>
        <v>28.60291734197731</v>
      </c>
    </row>
    <row r="99" spans="1:13" ht="24.75" customHeight="1">
      <c r="A99" s="27" t="s">
        <v>33</v>
      </c>
      <c r="B99" s="28">
        <v>15398</v>
      </c>
      <c r="C99" s="28">
        <v>97123</v>
      </c>
      <c r="D99" s="196">
        <f t="shared" si="12"/>
        <v>6.307507468502403</v>
      </c>
      <c r="E99" s="28">
        <v>2711</v>
      </c>
      <c r="F99" s="28">
        <v>29492</v>
      </c>
      <c r="G99" s="196">
        <f t="shared" si="13"/>
        <v>10.878642567318332</v>
      </c>
      <c r="H99" s="28">
        <v>3904</v>
      </c>
      <c r="I99" s="28">
        <v>59085</v>
      </c>
      <c r="J99" s="31">
        <f t="shared" si="14"/>
        <v>15.134477459016393</v>
      </c>
      <c r="K99" s="28">
        <v>35984</v>
      </c>
      <c r="L99" s="28">
        <v>167085</v>
      </c>
      <c r="M99" s="31">
        <f t="shared" si="15"/>
        <v>4.643313694975545</v>
      </c>
    </row>
    <row r="100" spans="1:13" ht="30.75" customHeight="1">
      <c r="A100" s="49" t="s">
        <v>34</v>
      </c>
      <c r="B100" s="32">
        <f>SUM(B94:B99)</f>
        <v>112254387</v>
      </c>
      <c r="C100" s="32">
        <f>SUM(C94:C99)</f>
        <v>346374138</v>
      </c>
      <c r="D100" s="197">
        <f t="shared" si="12"/>
        <v>3.0856178297958192</v>
      </c>
      <c r="E100" s="32">
        <f>SUM(E94:E99)</f>
        <v>183131058</v>
      </c>
      <c r="F100" s="32">
        <f>SUM(F94:F99)</f>
        <v>493340997</v>
      </c>
      <c r="G100" s="197">
        <f t="shared" si="13"/>
        <v>2.6939231520193587</v>
      </c>
      <c r="H100" s="32">
        <f>SUM(H94:H99)</f>
        <v>187620256</v>
      </c>
      <c r="I100" s="32">
        <f>SUM(I94:I99)</f>
        <v>559925508</v>
      </c>
      <c r="J100" s="34">
        <f t="shared" si="14"/>
        <v>2.9843553139592776</v>
      </c>
      <c r="K100" s="32">
        <f>SUM(K94:K99)</f>
        <v>195351695</v>
      </c>
      <c r="L100" s="32">
        <f>SUM(L94:L99)</f>
        <v>640076789</v>
      </c>
      <c r="M100" s="34">
        <f t="shared" si="15"/>
        <v>3.2765356297522783</v>
      </c>
    </row>
    <row r="101" spans="1:13" ht="24.75" customHeight="1">
      <c r="A101" s="27" t="s">
        <v>35</v>
      </c>
      <c r="B101" s="28">
        <v>40556485</v>
      </c>
      <c r="C101" s="28">
        <v>187479878</v>
      </c>
      <c r="D101" s="196">
        <f t="shared" si="12"/>
        <v>4.622685570507405</v>
      </c>
      <c r="E101" s="28">
        <v>44552377</v>
      </c>
      <c r="F101" s="28">
        <v>204818934</v>
      </c>
      <c r="G101" s="196">
        <f t="shared" si="13"/>
        <v>4.597261645545871</v>
      </c>
      <c r="H101" s="28">
        <v>51213162</v>
      </c>
      <c r="I101" s="28">
        <v>237290670</v>
      </c>
      <c r="J101" s="31">
        <f t="shared" si="14"/>
        <v>4.633392290833361</v>
      </c>
      <c r="K101" s="28">
        <v>53142741</v>
      </c>
      <c r="L101" s="28">
        <v>296105137</v>
      </c>
      <c r="M101" s="31">
        <f t="shared" si="15"/>
        <v>5.571883034787385</v>
      </c>
    </row>
    <row r="102" spans="1:13" ht="24.75" customHeight="1">
      <c r="A102" s="27" t="s">
        <v>36</v>
      </c>
      <c r="B102" s="28">
        <v>3329529</v>
      </c>
      <c r="C102" s="28">
        <v>32752732</v>
      </c>
      <c r="D102" s="196">
        <f t="shared" si="12"/>
        <v>9.8370466213089</v>
      </c>
      <c r="E102" s="28">
        <v>8105291</v>
      </c>
      <c r="F102" s="28">
        <v>52905660</v>
      </c>
      <c r="G102" s="196">
        <f t="shared" si="13"/>
        <v>6.527299266614857</v>
      </c>
      <c r="H102" s="28">
        <v>13165514</v>
      </c>
      <c r="I102" s="28">
        <v>63678799</v>
      </c>
      <c r="J102" s="31">
        <f t="shared" si="14"/>
        <v>4.836787914243227</v>
      </c>
      <c r="K102" s="28">
        <v>12033697</v>
      </c>
      <c r="L102" s="28">
        <v>71868178</v>
      </c>
      <c r="M102" s="31">
        <f t="shared" si="15"/>
        <v>5.972244273725689</v>
      </c>
    </row>
    <row r="103" spans="1:13" ht="33" customHeight="1">
      <c r="A103" s="49" t="s">
        <v>37</v>
      </c>
      <c r="B103" s="32">
        <f>SUM(B101:B102)</f>
        <v>43886014</v>
      </c>
      <c r="C103" s="32">
        <f>SUM(C101:C102)</f>
        <v>220232610</v>
      </c>
      <c r="D103" s="197">
        <f t="shared" si="12"/>
        <v>5.018286919381651</v>
      </c>
      <c r="E103" s="32">
        <f>SUM(E101:E102)</f>
        <v>52657668</v>
      </c>
      <c r="F103" s="32">
        <f>SUM(F101:F102)</f>
        <v>257724594</v>
      </c>
      <c r="G103" s="197">
        <f t="shared" si="13"/>
        <v>4.894341200221779</v>
      </c>
      <c r="H103" s="32">
        <f>SUM(H101:H102)</f>
        <v>64378676</v>
      </c>
      <c r="I103" s="32">
        <f>SUM(I101:I102)</f>
        <v>300969469</v>
      </c>
      <c r="J103" s="34">
        <f t="shared" si="14"/>
        <v>4.674986932008356</v>
      </c>
      <c r="K103" s="32">
        <f>SUM(K101:K102)</f>
        <v>65176438</v>
      </c>
      <c r="L103" s="32">
        <f>SUM(L101:L102)</f>
        <v>367973315</v>
      </c>
      <c r="M103" s="34">
        <f t="shared" si="15"/>
        <v>5.645802782287673</v>
      </c>
    </row>
    <row r="104" spans="1:13" ht="15">
      <c r="A104" s="17"/>
      <c r="B104" s="9"/>
      <c r="C104" s="9"/>
      <c r="D104" s="199"/>
      <c r="E104" s="9"/>
      <c r="F104" s="9"/>
      <c r="G104" s="199"/>
      <c r="H104" s="9"/>
      <c r="I104" s="9"/>
      <c r="J104" s="18"/>
      <c r="K104" s="9"/>
      <c r="L104" s="9"/>
      <c r="M104" s="18"/>
    </row>
    <row r="105" spans="1:14" ht="52.5" customHeight="1">
      <c r="A105" s="53" t="s">
        <v>39</v>
      </c>
      <c r="B105" s="36">
        <f>SUM(B103,B100)</f>
        <v>156140401</v>
      </c>
      <c r="C105" s="36">
        <f>SUM(C103,C100)</f>
        <v>566606748</v>
      </c>
      <c r="D105" s="196">
        <f>(C105/B105)</f>
        <v>3.628828569487278</v>
      </c>
      <c r="E105" s="36">
        <f>SUM(E103,E100)</f>
        <v>235788726</v>
      </c>
      <c r="F105" s="36">
        <f>SUM(F103,F100)</f>
        <v>751065591</v>
      </c>
      <c r="G105" s="196">
        <f>(F105/E105)</f>
        <v>3.1853329196070215</v>
      </c>
      <c r="H105" s="36">
        <f>SUM(H103,H100)</f>
        <v>251998932</v>
      </c>
      <c r="I105" s="36">
        <f>SUM(I103,I100)</f>
        <v>860894977</v>
      </c>
      <c r="J105" s="31">
        <f>(I105/H105)</f>
        <v>3.41626438718399</v>
      </c>
      <c r="K105" s="36">
        <f>SUM(K103,K100)</f>
        <v>260528133</v>
      </c>
      <c r="L105" s="36">
        <f>SUM(L103,L100)</f>
        <v>1008050104</v>
      </c>
      <c r="M105" s="31">
        <f>(L105/K105)</f>
        <v>3.869256238826231</v>
      </c>
      <c r="N105" s="41"/>
    </row>
    <row r="106" spans="1:13" ht="15.75" thickBot="1">
      <c r="A106" s="19"/>
      <c r="B106" s="56"/>
      <c r="C106" s="20"/>
      <c r="D106" s="54"/>
      <c r="E106" s="55"/>
      <c r="F106" s="55"/>
      <c r="G106" s="54"/>
      <c r="H106" s="55"/>
      <c r="I106" s="55"/>
      <c r="J106" s="217"/>
      <c r="K106" s="21"/>
      <c r="L106" s="21"/>
      <c r="M106" s="22"/>
    </row>
    <row r="107" spans="1:10" ht="13.5" thickTop="1">
      <c r="A107" s="4"/>
      <c r="B107" s="4"/>
      <c r="C107" s="4"/>
      <c r="D107" s="7"/>
      <c r="E107" s="7"/>
      <c r="F107" s="7"/>
      <c r="G107" s="7"/>
      <c r="H107" s="7"/>
      <c r="I107" s="7"/>
      <c r="J107" s="7"/>
    </row>
    <row r="108" spans="1:10" ht="12.75">
      <c r="A108" s="7" t="s">
        <v>110</v>
      </c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8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thickBot="1">
      <c r="A110" s="8"/>
      <c r="B110" s="4"/>
      <c r="C110" s="4"/>
      <c r="D110" s="4"/>
      <c r="E110" s="4"/>
      <c r="F110" s="4"/>
      <c r="G110" s="4"/>
      <c r="H110" s="4"/>
      <c r="I110" s="4"/>
      <c r="J110" s="4"/>
    </row>
    <row r="111" spans="1:13" ht="13.5" thickTop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7"/>
    </row>
    <row r="112" spans="1:15" ht="26.25">
      <c r="A112" s="254" t="s">
        <v>111</v>
      </c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55"/>
      <c r="N112" s="41"/>
      <c r="O112" s="41"/>
    </row>
    <row r="113" spans="1:15" ht="26.25">
      <c r="A113" s="248" t="s">
        <v>40</v>
      </c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50"/>
      <c r="N113" s="41"/>
      <c r="O113" s="41"/>
    </row>
    <row r="114" spans="1:15" ht="26.25">
      <c r="A114" s="248" t="s">
        <v>1</v>
      </c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50"/>
      <c r="N114" s="41"/>
      <c r="O114" s="41"/>
    </row>
    <row r="115" spans="1:15" ht="18">
      <c r="A115" s="89" t="s">
        <v>2</v>
      </c>
      <c r="B115" s="58"/>
      <c r="C115" s="58"/>
      <c r="D115" s="58"/>
      <c r="E115" s="58"/>
      <c r="F115" s="58"/>
      <c r="G115" s="58"/>
      <c r="H115" s="58"/>
      <c r="I115" s="58"/>
      <c r="J115" s="88"/>
      <c r="K115" s="58"/>
      <c r="L115" s="58"/>
      <c r="M115" s="88"/>
      <c r="N115" s="41"/>
      <c r="O115" s="41"/>
    </row>
    <row r="116" spans="1:15" ht="18">
      <c r="A116" s="131"/>
      <c r="B116" s="246">
        <v>2001</v>
      </c>
      <c r="C116" s="246"/>
      <c r="D116" s="246"/>
      <c r="E116" s="246">
        <v>2002</v>
      </c>
      <c r="F116" s="246"/>
      <c r="G116" s="246"/>
      <c r="H116" s="246">
        <v>2003</v>
      </c>
      <c r="I116" s="246"/>
      <c r="J116" s="247"/>
      <c r="K116" s="246">
        <v>2004</v>
      </c>
      <c r="L116" s="246"/>
      <c r="M116" s="247"/>
      <c r="N116" s="41"/>
      <c r="O116" s="41"/>
    </row>
    <row r="117" spans="1:15" ht="15">
      <c r="A117" s="90"/>
      <c r="B117" s="59"/>
      <c r="C117" s="59"/>
      <c r="D117" s="65" t="s">
        <v>3</v>
      </c>
      <c r="E117" s="59"/>
      <c r="F117" s="59"/>
      <c r="G117" s="65" t="s">
        <v>3</v>
      </c>
      <c r="H117" s="59"/>
      <c r="I117" s="59"/>
      <c r="J117" s="91" t="s">
        <v>3</v>
      </c>
      <c r="K117" s="59"/>
      <c r="L117" s="59"/>
      <c r="M117" s="91" t="s">
        <v>3</v>
      </c>
      <c r="N117" s="41"/>
      <c r="O117" s="41"/>
    </row>
    <row r="118" spans="1:15" ht="30.75" customHeight="1" thickBot="1">
      <c r="A118" s="92" t="s">
        <v>4</v>
      </c>
      <c r="B118" s="61" t="s">
        <v>5</v>
      </c>
      <c r="C118" s="61" t="s">
        <v>6</v>
      </c>
      <c r="D118" s="83" t="s">
        <v>7</v>
      </c>
      <c r="E118" s="61" t="s">
        <v>5</v>
      </c>
      <c r="F118" s="61" t="s">
        <v>6</v>
      </c>
      <c r="G118" s="83" t="s">
        <v>7</v>
      </c>
      <c r="H118" s="61" t="s">
        <v>5</v>
      </c>
      <c r="I118" s="61" t="s">
        <v>6</v>
      </c>
      <c r="J118" s="93" t="s">
        <v>7</v>
      </c>
      <c r="K118" s="61" t="s">
        <v>5</v>
      </c>
      <c r="L118" s="61" t="s">
        <v>6</v>
      </c>
      <c r="M118" s="93" t="s">
        <v>7</v>
      </c>
      <c r="N118" s="41"/>
      <c r="O118" s="41"/>
    </row>
    <row r="119" spans="1:15" ht="24.75" customHeight="1">
      <c r="A119" s="94" t="s">
        <v>41</v>
      </c>
      <c r="B119" s="25">
        <v>33591057</v>
      </c>
      <c r="C119" s="25">
        <v>39365756</v>
      </c>
      <c r="D119" s="24">
        <f aca="true" t="shared" si="16" ref="D119:D137">(C119/B119)</f>
        <v>1.1719117978335722</v>
      </c>
      <c r="E119" s="25">
        <v>35156463</v>
      </c>
      <c r="F119" s="25">
        <v>43423823</v>
      </c>
      <c r="G119" s="24">
        <f aca="true" t="shared" si="17" ref="G119:G137">(F119/E119)</f>
        <v>1.2351590374720005</v>
      </c>
      <c r="H119" s="25">
        <v>59327721</v>
      </c>
      <c r="I119" s="25">
        <v>80088522</v>
      </c>
      <c r="J119" s="95">
        <f aca="true" t="shared" si="18" ref="J119:J137">(I119/H119)</f>
        <v>1.3499342406899466</v>
      </c>
      <c r="K119" s="25">
        <v>61993656</v>
      </c>
      <c r="L119" s="25">
        <v>101647220</v>
      </c>
      <c r="M119" s="95">
        <f aca="true" t="shared" si="19" ref="M119:M137">(L119/K119)</f>
        <v>1.6396390624227744</v>
      </c>
      <c r="N119" s="41"/>
      <c r="O119" s="41"/>
    </row>
    <row r="120" spans="1:15" ht="24.75" customHeight="1">
      <c r="A120" s="96" t="s">
        <v>42</v>
      </c>
      <c r="B120" s="28">
        <v>2287</v>
      </c>
      <c r="C120" s="28">
        <v>4952</v>
      </c>
      <c r="D120" s="29">
        <f t="shared" si="16"/>
        <v>2.165282028858767</v>
      </c>
      <c r="E120" s="28">
        <v>18804</v>
      </c>
      <c r="F120" s="28">
        <v>65354</v>
      </c>
      <c r="G120" s="29">
        <f t="shared" si="17"/>
        <v>3.4755371197617526</v>
      </c>
      <c r="H120" s="28">
        <v>11553</v>
      </c>
      <c r="I120" s="28">
        <v>80411</v>
      </c>
      <c r="J120" s="97">
        <f t="shared" si="18"/>
        <v>6.960183502120661</v>
      </c>
      <c r="K120" s="28">
        <v>9057</v>
      </c>
      <c r="L120" s="28">
        <v>30810</v>
      </c>
      <c r="M120" s="97">
        <f t="shared" si="19"/>
        <v>3.401788671745611</v>
      </c>
      <c r="N120" s="41"/>
      <c r="O120" s="41"/>
    </row>
    <row r="121" spans="1:15" ht="24.75" customHeight="1">
      <c r="A121" s="96" t="s">
        <v>43</v>
      </c>
      <c r="B121" s="28">
        <v>42286470</v>
      </c>
      <c r="C121" s="28">
        <v>47974129</v>
      </c>
      <c r="D121" s="29">
        <f t="shared" si="16"/>
        <v>1.1345030455367875</v>
      </c>
      <c r="E121" s="28">
        <v>44967704</v>
      </c>
      <c r="F121" s="28">
        <v>49343294</v>
      </c>
      <c r="G121" s="29">
        <f t="shared" si="17"/>
        <v>1.0973051681713615</v>
      </c>
      <c r="H121" s="28">
        <v>41612097</v>
      </c>
      <c r="I121" s="28">
        <v>54917038</v>
      </c>
      <c r="J121" s="97">
        <f t="shared" si="18"/>
        <v>1.31973733503505</v>
      </c>
      <c r="K121" s="28">
        <v>69554582</v>
      </c>
      <c r="L121" s="28">
        <v>102297525</v>
      </c>
      <c r="M121" s="97">
        <f t="shared" si="19"/>
        <v>1.470751775921822</v>
      </c>
      <c r="N121" s="41"/>
      <c r="O121" s="41"/>
    </row>
    <row r="122" spans="1:15" ht="24.75" customHeight="1">
      <c r="A122" s="96" t="s">
        <v>44</v>
      </c>
      <c r="B122" s="28">
        <v>54724</v>
      </c>
      <c r="C122" s="28">
        <v>88840</v>
      </c>
      <c r="D122" s="29">
        <f t="shared" si="16"/>
        <v>1.6234193406914699</v>
      </c>
      <c r="E122" s="28">
        <v>83255</v>
      </c>
      <c r="F122" s="28">
        <v>103227</v>
      </c>
      <c r="G122" s="29">
        <f t="shared" si="17"/>
        <v>1.2398894961263587</v>
      </c>
      <c r="H122" s="28">
        <v>236259</v>
      </c>
      <c r="I122" s="28">
        <v>349736</v>
      </c>
      <c r="J122" s="97">
        <f t="shared" si="18"/>
        <v>1.4803076284924594</v>
      </c>
      <c r="K122" s="28">
        <v>132866</v>
      </c>
      <c r="L122" s="28">
        <v>265826</v>
      </c>
      <c r="M122" s="97">
        <f t="shared" si="19"/>
        <v>2.000707479716406</v>
      </c>
      <c r="N122" s="41"/>
      <c r="O122" s="41"/>
    </row>
    <row r="123" spans="1:15" ht="24.75" customHeight="1">
      <c r="A123" s="96" t="s">
        <v>45</v>
      </c>
      <c r="B123" s="28">
        <v>10756754</v>
      </c>
      <c r="C123" s="28">
        <v>4018467</v>
      </c>
      <c r="D123" s="29">
        <f t="shared" si="16"/>
        <v>0.37357617363007467</v>
      </c>
      <c r="E123" s="28">
        <v>7867946</v>
      </c>
      <c r="F123" s="28">
        <v>3430268</v>
      </c>
      <c r="G123" s="29">
        <f t="shared" si="17"/>
        <v>0.43598011475930315</v>
      </c>
      <c r="H123" s="28">
        <v>3546175</v>
      </c>
      <c r="I123" s="28">
        <v>1558611</v>
      </c>
      <c r="J123" s="97">
        <f t="shared" si="18"/>
        <v>0.4395189182710949</v>
      </c>
      <c r="K123" s="28">
        <v>3212747</v>
      </c>
      <c r="L123" s="28">
        <v>2062455</v>
      </c>
      <c r="M123" s="97">
        <f t="shared" si="19"/>
        <v>0.6419599800420014</v>
      </c>
      <c r="N123" s="41"/>
      <c r="O123" s="41"/>
    </row>
    <row r="124" spans="1:15" ht="24.75" customHeight="1">
      <c r="A124" s="96" t="s">
        <v>46</v>
      </c>
      <c r="B124" s="28">
        <v>14614602</v>
      </c>
      <c r="C124" s="28">
        <v>20459336</v>
      </c>
      <c r="D124" s="29">
        <f t="shared" si="16"/>
        <v>1.3999242675236725</v>
      </c>
      <c r="E124" s="28">
        <v>17668133</v>
      </c>
      <c r="F124" s="28">
        <v>25472814</v>
      </c>
      <c r="G124" s="29">
        <f t="shared" si="17"/>
        <v>1.4417377319946596</v>
      </c>
      <c r="H124" s="28">
        <v>21888840</v>
      </c>
      <c r="I124" s="28">
        <v>34001551</v>
      </c>
      <c r="J124" s="97">
        <f t="shared" si="18"/>
        <v>1.5533738197181761</v>
      </c>
      <c r="K124" s="28">
        <v>29649055</v>
      </c>
      <c r="L124" s="28">
        <v>52434058</v>
      </c>
      <c r="M124" s="97">
        <f t="shared" si="19"/>
        <v>1.7684900243869492</v>
      </c>
      <c r="N124" s="41"/>
      <c r="O124" s="41"/>
    </row>
    <row r="125" spans="1:15" ht="24.75" customHeight="1">
      <c r="A125" s="96" t="s">
        <v>47</v>
      </c>
      <c r="B125" s="28">
        <v>655</v>
      </c>
      <c r="C125" s="28">
        <v>2527</v>
      </c>
      <c r="D125" s="29">
        <f t="shared" si="16"/>
        <v>3.8580152671755723</v>
      </c>
      <c r="E125" s="28">
        <v>34765</v>
      </c>
      <c r="F125" s="28">
        <v>62695</v>
      </c>
      <c r="G125" s="29">
        <f t="shared" si="17"/>
        <v>1.803394218323026</v>
      </c>
      <c r="H125" s="28">
        <v>4</v>
      </c>
      <c r="I125" s="28">
        <v>158</v>
      </c>
      <c r="J125" s="97">
        <f t="shared" si="18"/>
        <v>39.5</v>
      </c>
      <c r="K125" s="28">
        <v>17521</v>
      </c>
      <c r="L125" s="28">
        <v>61687</v>
      </c>
      <c r="M125" s="97">
        <f t="shared" si="19"/>
        <v>3.52074653273215</v>
      </c>
      <c r="N125" s="41"/>
      <c r="O125" s="41"/>
    </row>
    <row r="126" spans="1:15" ht="24.75" customHeight="1">
      <c r="A126" s="98" t="s">
        <v>48</v>
      </c>
      <c r="B126" s="32">
        <f>SUM(B119:B125)</f>
        <v>101306549</v>
      </c>
      <c r="C126" s="32">
        <f>SUM(C119:C125)</f>
        <v>111914007</v>
      </c>
      <c r="D126" s="33">
        <f t="shared" si="16"/>
        <v>1.1047065377777305</v>
      </c>
      <c r="E126" s="32">
        <f>SUM(E119:E125)</f>
        <v>105797070</v>
      </c>
      <c r="F126" s="32">
        <f>SUM(F119:F125)</f>
        <v>121901475</v>
      </c>
      <c r="G126" s="33">
        <f t="shared" si="17"/>
        <v>1.1522197637420393</v>
      </c>
      <c r="H126" s="32">
        <f>SUM(H119:H125)</f>
        <v>126622649</v>
      </c>
      <c r="I126" s="32">
        <f>SUM(I119:I125)</f>
        <v>170996027</v>
      </c>
      <c r="J126" s="99">
        <f t="shared" si="18"/>
        <v>1.3504379220497906</v>
      </c>
      <c r="K126" s="32">
        <f>SUM(K119:K125)</f>
        <v>164569484</v>
      </c>
      <c r="L126" s="32">
        <f>SUM(L119:L125)</f>
        <v>258799581</v>
      </c>
      <c r="M126" s="99">
        <f t="shared" si="19"/>
        <v>1.5725854800638495</v>
      </c>
      <c r="N126" s="41"/>
      <c r="O126" s="41"/>
    </row>
    <row r="127" spans="1:15" ht="24.75" customHeight="1">
      <c r="A127" s="96" t="s">
        <v>49</v>
      </c>
      <c r="B127" s="28">
        <v>788398</v>
      </c>
      <c r="C127" s="28">
        <v>4245924</v>
      </c>
      <c r="D127" s="29">
        <f t="shared" si="16"/>
        <v>5.385508334622868</v>
      </c>
      <c r="E127" s="28">
        <v>1288764</v>
      </c>
      <c r="F127" s="28">
        <v>6014607</v>
      </c>
      <c r="G127" s="29">
        <f t="shared" si="17"/>
        <v>4.666957643137145</v>
      </c>
      <c r="H127" s="28">
        <v>1242610</v>
      </c>
      <c r="I127" s="28">
        <v>6042802</v>
      </c>
      <c r="J127" s="97">
        <f t="shared" si="18"/>
        <v>4.8629916063769</v>
      </c>
      <c r="K127" s="28">
        <v>1646294</v>
      </c>
      <c r="L127" s="28">
        <v>8644794</v>
      </c>
      <c r="M127" s="97">
        <f t="shared" si="19"/>
        <v>5.251063297321134</v>
      </c>
      <c r="N127" s="41"/>
      <c r="O127" s="41"/>
    </row>
    <row r="128" spans="1:15" ht="24.75" customHeight="1">
      <c r="A128" s="96" t="s">
        <v>50</v>
      </c>
      <c r="B128" s="28">
        <v>54075849</v>
      </c>
      <c r="C128" s="28">
        <v>168133733</v>
      </c>
      <c r="D128" s="29">
        <f t="shared" si="16"/>
        <v>3.1092204026237296</v>
      </c>
      <c r="E128" s="28">
        <v>46679560</v>
      </c>
      <c r="F128" s="28">
        <v>142792912</v>
      </c>
      <c r="G128" s="29">
        <f t="shared" si="17"/>
        <v>3.0590029554691602</v>
      </c>
      <c r="H128" s="28">
        <v>45264840</v>
      </c>
      <c r="I128" s="28">
        <v>143522805</v>
      </c>
      <c r="J128" s="97">
        <f t="shared" si="18"/>
        <v>3.1707348352496108</v>
      </c>
      <c r="K128" s="28">
        <v>55719457</v>
      </c>
      <c r="L128" s="28">
        <v>188515684</v>
      </c>
      <c r="M128" s="97">
        <f t="shared" si="19"/>
        <v>3.3833008099845623</v>
      </c>
      <c r="N128" s="41"/>
      <c r="O128" s="41"/>
    </row>
    <row r="129" spans="1:15" ht="24.75" customHeight="1">
      <c r="A129" s="96" t="s">
        <v>51</v>
      </c>
      <c r="B129" s="28">
        <v>1192185</v>
      </c>
      <c r="C129" s="28">
        <v>4243042</v>
      </c>
      <c r="D129" s="29">
        <f t="shared" si="16"/>
        <v>3.5590466244752283</v>
      </c>
      <c r="E129" s="28">
        <v>2065199</v>
      </c>
      <c r="F129" s="28">
        <v>6751545</v>
      </c>
      <c r="G129" s="29">
        <f t="shared" si="17"/>
        <v>3.269198270965655</v>
      </c>
      <c r="H129" s="28">
        <v>3976685</v>
      </c>
      <c r="I129" s="28">
        <v>12481460</v>
      </c>
      <c r="J129" s="97">
        <f t="shared" si="18"/>
        <v>3.138659461335258</v>
      </c>
      <c r="K129" s="28">
        <v>4954066</v>
      </c>
      <c r="L129" s="28">
        <v>19164938</v>
      </c>
      <c r="M129" s="97">
        <f t="shared" si="19"/>
        <v>3.868526983693798</v>
      </c>
      <c r="N129" s="41"/>
      <c r="O129" s="41"/>
    </row>
    <row r="130" spans="1:15" ht="24.75" customHeight="1">
      <c r="A130" s="96" t="s">
        <v>52</v>
      </c>
      <c r="B130" s="28">
        <v>6368222</v>
      </c>
      <c r="C130" s="28">
        <v>30091368</v>
      </c>
      <c r="D130" s="29">
        <f t="shared" si="16"/>
        <v>4.725238535968124</v>
      </c>
      <c r="E130" s="28">
        <v>6240337</v>
      </c>
      <c r="F130" s="28">
        <v>31741704</v>
      </c>
      <c r="G130" s="29">
        <f t="shared" si="17"/>
        <v>5.0865368328665586</v>
      </c>
      <c r="H130" s="28">
        <v>7010925</v>
      </c>
      <c r="I130" s="28">
        <v>42874714</v>
      </c>
      <c r="J130" s="97">
        <f t="shared" si="18"/>
        <v>6.11541472772851</v>
      </c>
      <c r="K130" s="28">
        <v>8523696</v>
      </c>
      <c r="L130" s="28">
        <v>56924841</v>
      </c>
      <c r="M130" s="97">
        <f t="shared" si="19"/>
        <v>6.678422247813624</v>
      </c>
      <c r="N130" s="41"/>
      <c r="O130" s="41"/>
    </row>
    <row r="131" spans="1:15" ht="40.5" customHeight="1">
      <c r="A131" s="98" t="s">
        <v>53</v>
      </c>
      <c r="B131" s="32">
        <f>SUM(B127:B130)</f>
        <v>62424654</v>
      </c>
      <c r="C131" s="32">
        <f>SUM(C127:C130)</f>
        <v>206714067</v>
      </c>
      <c r="D131" s="33">
        <f t="shared" si="16"/>
        <v>3.3114171045305274</v>
      </c>
      <c r="E131" s="32">
        <f>SUM(E127:E130)</f>
        <v>56273860</v>
      </c>
      <c r="F131" s="32">
        <f>SUM(F127:F130)</f>
        <v>187300768</v>
      </c>
      <c r="G131" s="33">
        <f t="shared" si="17"/>
        <v>3.328379606446048</v>
      </c>
      <c r="H131" s="32">
        <f>SUM(H127:H130)</f>
        <v>57495060</v>
      </c>
      <c r="I131" s="32">
        <f>SUM(I127:I130)</f>
        <v>204921781</v>
      </c>
      <c r="J131" s="99">
        <f t="shared" si="18"/>
        <v>3.564163268983457</v>
      </c>
      <c r="K131" s="32">
        <f>SUM(K127:K130)</f>
        <v>70843513</v>
      </c>
      <c r="L131" s="32">
        <f>SUM(L127:L130)</f>
        <v>273250257</v>
      </c>
      <c r="M131" s="99">
        <f t="shared" si="19"/>
        <v>3.8570963723947456</v>
      </c>
      <c r="N131" s="41"/>
      <c r="O131" s="41"/>
    </row>
    <row r="132" spans="1:15" ht="24.75" customHeight="1">
      <c r="A132" s="96" t="s">
        <v>54</v>
      </c>
      <c r="B132" s="28">
        <v>1203203</v>
      </c>
      <c r="C132" s="28">
        <v>4594985</v>
      </c>
      <c r="D132" s="29">
        <f t="shared" si="16"/>
        <v>3.8189607240008545</v>
      </c>
      <c r="E132" s="28">
        <v>642469</v>
      </c>
      <c r="F132" s="28">
        <v>2443009</v>
      </c>
      <c r="G132" s="29">
        <f t="shared" si="17"/>
        <v>3.802532106607478</v>
      </c>
      <c r="H132" s="28">
        <v>842738</v>
      </c>
      <c r="I132" s="28">
        <v>4132472</v>
      </c>
      <c r="J132" s="97">
        <f t="shared" si="18"/>
        <v>4.903626037985709</v>
      </c>
      <c r="K132" s="28">
        <v>1513686</v>
      </c>
      <c r="L132" s="28">
        <v>6984033</v>
      </c>
      <c r="M132" s="97">
        <f t="shared" si="19"/>
        <v>4.613924552384048</v>
      </c>
      <c r="N132" s="41"/>
      <c r="O132" s="41"/>
    </row>
    <row r="133" spans="1:15" ht="24.75" customHeight="1">
      <c r="A133" s="96" t="s">
        <v>55</v>
      </c>
      <c r="B133" s="28">
        <v>2096499</v>
      </c>
      <c r="C133" s="28">
        <v>12559675</v>
      </c>
      <c r="D133" s="29">
        <f t="shared" si="16"/>
        <v>5.990785113658533</v>
      </c>
      <c r="E133" s="28">
        <v>2088907</v>
      </c>
      <c r="F133" s="28">
        <v>12875075</v>
      </c>
      <c r="G133" s="29">
        <f t="shared" si="17"/>
        <v>6.163546294784784</v>
      </c>
      <c r="H133" s="28">
        <v>1797624</v>
      </c>
      <c r="I133" s="28">
        <v>13376963</v>
      </c>
      <c r="J133" s="97">
        <f t="shared" si="18"/>
        <v>7.441468849993102</v>
      </c>
      <c r="K133" s="28">
        <v>1250833</v>
      </c>
      <c r="L133" s="28">
        <v>9439571</v>
      </c>
      <c r="M133" s="97">
        <f t="shared" si="19"/>
        <v>7.546627727282539</v>
      </c>
      <c r="N133" s="41"/>
      <c r="O133" s="41"/>
    </row>
    <row r="134" spans="1:15" ht="24.75" customHeight="1">
      <c r="A134" s="96" t="s">
        <v>56</v>
      </c>
      <c r="B134" s="28">
        <v>1091496</v>
      </c>
      <c r="C134" s="28">
        <v>5748849</v>
      </c>
      <c r="D134" s="29">
        <f t="shared" si="16"/>
        <v>5.2669446337870225</v>
      </c>
      <c r="E134" s="28">
        <v>1735219</v>
      </c>
      <c r="F134" s="28">
        <v>10233963</v>
      </c>
      <c r="G134" s="29">
        <f t="shared" si="17"/>
        <v>5.897793304476265</v>
      </c>
      <c r="H134" s="28">
        <v>1062545</v>
      </c>
      <c r="I134" s="28">
        <v>6862701</v>
      </c>
      <c r="J134" s="97">
        <f t="shared" si="18"/>
        <v>6.458739159282666</v>
      </c>
      <c r="K134" s="28">
        <v>903117</v>
      </c>
      <c r="L134" s="28">
        <v>7106648</v>
      </c>
      <c r="M134" s="97">
        <f t="shared" si="19"/>
        <v>7.869022507604219</v>
      </c>
      <c r="N134" s="41"/>
      <c r="O134" s="41"/>
    </row>
    <row r="135" spans="1:15" ht="24.75" customHeight="1">
      <c r="A135" s="96" t="s">
        <v>57</v>
      </c>
      <c r="B135" s="28">
        <v>19031136</v>
      </c>
      <c r="C135" s="28">
        <v>195265406</v>
      </c>
      <c r="D135" s="29">
        <f t="shared" si="16"/>
        <v>10.260312679180055</v>
      </c>
      <c r="E135" s="28">
        <v>21612667</v>
      </c>
      <c r="F135" s="28">
        <v>202947363</v>
      </c>
      <c r="G135" s="29">
        <f t="shared" si="17"/>
        <v>9.390204503682956</v>
      </c>
      <c r="H135" s="28">
        <v>27256086</v>
      </c>
      <c r="I135" s="28">
        <v>259365750</v>
      </c>
      <c r="J135" s="97">
        <f t="shared" si="18"/>
        <v>9.515883902039347</v>
      </c>
      <c r="K135" s="28">
        <v>28353579</v>
      </c>
      <c r="L135" s="28">
        <v>269152341</v>
      </c>
      <c r="M135" s="97">
        <f t="shared" si="19"/>
        <v>9.49271134342511</v>
      </c>
      <c r="N135" s="41"/>
      <c r="O135" s="41"/>
    </row>
    <row r="136" spans="1:15" ht="24.75" customHeight="1">
      <c r="A136" s="96" t="s">
        <v>58</v>
      </c>
      <c r="B136" s="28">
        <v>11637092</v>
      </c>
      <c r="C136" s="28">
        <v>103288278</v>
      </c>
      <c r="D136" s="29">
        <f t="shared" si="16"/>
        <v>8.87578082221916</v>
      </c>
      <c r="E136" s="28">
        <v>12797386</v>
      </c>
      <c r="F136" s="28">
        <v>116660307</v>
      </c>
      <c r="G136" s="29">
        <f t="shared" si="17"/>
        <v>9.115948131907563</v>
      </c>
      <c r="H136" s="28">
        <v>10936852</v>
      </c>
      <c r="I136" s="28">
        <v>107372541</v>
      </c>
      <c r="J136" s="97">
        <f t="shared" si="18"/>
        <v>9.8174996790667</v>
      </c>
      <c r="K136" s="28">
        <v>9219551</v>
      </c>
      <c r="L136" s="28">
        <v>100664765</v>
      </c>
      <c r="M136" s="97">
        <f t="shared" si="19"/>
        <v>10.918619030362759</v>
      </c>
      <c r="N136" s="41"/>
      <c r="O136" s="41"/>
    </row>
    <row r="137" spans="1:15" ht="31.5" customHeight="1">
      <c r="A137" s="98" t="s">
        <v>100</v>
      </c>
      <c r="B137" s="32">
        <f>SUM(B132:B136)</f>
        <v>35059426</v>
      </c>
      <c r="C137" s="32">
        <f>SUM(C132:C136)</f>
        <v>321457193</v>
      </c>
      <c r="D137" s="33">
        <f t="shared" si="16"/>
        <v>9.168923444439734</v>
      </c>
      <c r="E137" s="32">
        <f>SUM(E132:E136)</f>
        <v>38876648</v>
      </c>
      <c r="F137" s="32">
        <f>SUM(F132:F136)</f>
        <v>345159717</v>
      </c>
      <c r="G137" s="33">
        <f t="shared" si="17"/>
        <v>8.878330173938865</v>
      </c>
      <c r="H137" s="32">
        <f>SUM(H132:H136)</f>
        <v>41895845</v>
      </c>
      <c r="I137" s="32">
        <f>SUM(I132:I136)</f>
        <v>391110427</v>
      </c>
      <c r="J137" s="99">
        <f t="shared" si="18"/>
        <v>9.335303465057216</v>
      </c>
      <c r="K137" s="32">
        <f>SUM(K132:K136)</f>
        <v>41240766</v>
      </c>
      <c r="L137" s="32">
        <f>SUM(L132:L136)</f>
        <v>393347358</v>
      </c>
      <c r="M137" s="99">
        <f t="shared" si="19"/>
        <v>9.53782861356164</v>
      </c>
      <c r="N137" s="41"/>
      <c r="O137" s="41"/>
    </row>
    <row r="138" spans="1:15" ht="15">
      <c r="A138" s="96"/>
      <c r="B138" s="42"/>
      <c r="C138" s="42"/>
      <c r="D138" s="29"/>
      <c r="E138" s="42"/>
      <c r="F138" s="42"/>
      <c r="G138" s="29"/>
      <c r="H138" s="42"/>
      <c r="I138" s="42"/>
      <c r="J138" s="97"/>
      <c r="K138" s="42"/>
      <c r="L138" s="42"/>
      <c r="M138" s="97"/>
      <c r="N138" s="41"/>
      <c r="O138" s="41"/>
    </row>
    <row r="139" spans="1:15" ht="65.25" customHeight="1">
      <c r="A139" s="100" t="s">
        <v>60</v>
      </c>
      <c r="B139" s="36">
        <f>SUM(B137,B131,B126)</f>
        <v>198790629</v>
      </c>
      <c r="C139" s="36">
        <f>SUM(C137,C131,C126)</f>
        <v>640085267</v>
      </c>
      <c r="D139" s="29">
        <f>(C139/B139)</f>
        <v>3.21989658275089</v>
      </c>
      <c r="E139" s="36">
        <f>SUM(E137,E131,E126)</f>
        <v>200947578</v>
      </c>
      <c r="F139" s="36">
        <f>SUM(F137,F131,F126)</f>
        <v>654361960</v>
      </c>
      <c r="G139" s="29">
        <f>(F139/E139)</f>
        <v>3.2563814230196892</v>
      </c>
      <c r="H139" s="36">
        <f>SUM(H137,H131,H126)</f>
        <v>226013554</v>
      </c>
      <c r="I139" s="36">
        <f>SUM(I137,I131,I126)</f>
        <v>767028235</v>
      </c>
      <c r="J139" s="97">
        <f>(I139/H139)</f>
        <v>3.3937267098591795</v>
      </c>
      <c r="K139" s="36">
        <f>SUM(K137,K131,K126)</f>
        <v>276653763</v>
      </c>
      <c r="L139" s="36">
        <f>SUM(L137,L131,L126)</f>
        <v>925397196</v>
      </c>
      <c r="M139" s="97">
        <f>(L139/K139)</f>
        <v>3.34496515053728</v>
      </c>
      <c r="N139" s="41"/>
      <c r="O139" s="41"/>
    </row>
    <row r="140" spans="1:15" ht="15.75" thickBot="1">
      <c r="A140" s="101"/>
      <c r="B140" s="105"/>
      <c r="C140" s="102"/>
      <c r="D140" s="103"/>
      <c r="E140" s="191"/>
      <c r="F140" s="191"/>
      <c r="G140" s="103"/>
      <c r="H140" s="191"/>
      <c r="I140" s="191"/>
      <c r="J140" s="103"/>
      <c r="K140" s="106"/>
      <c r="L140" s="106"/>
      <c r="M140" s="107"/>
      <c r="N140" s="41"/>
      <c r="O140" s="41"/>
    </row>
    <row r="141" spans="1:15" ht="13.5" thickTop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41"/>
      <c r="L141" s="41"/>
      <c r="M141" s="58"/>
      <c r="N141" s="41"/>
      <c r="O141" s="41"/>
    </row>
    <row r="142" spans="1:15" ht="12.75">
      <c r="A142" s="7" t="s">
        <v>110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41"/>
      <c r="L142" s="41"/>
      <c r="M142" s="41"/>
      <c r="N142" s="41"/>
      <c r="O142" s="41"/>
    </row>
    <row r="143" spans="1:15" ht="12.75">
      <c r="A143" s="64"/>
      <c r="B143" s="58"/>
      <c r="C143" s="58"/>
      <c r="D143" s="58"/>
      <c r="E143" s="58"/>
      <c r="F143" s="58"/>
      <c r="G143" s="58"/>
      <c r="H143" s="58"/>
      <c r="I143" s="58"/>
      <c r="J143" s="58"/>
      <c r="K143" s="41"/>
      <c r="L143" s="41"/>
      <c r="M143" s="41"/>
      <c r="N143" s="41"/>
      <c r="O143" s="41"/>
    </row>
    <row r="144" spans="1:15" ht="13.5" thickBo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41"/>
      <c r="L144" s="41"/>
      <c r="M144" s="41"/>
      <c r="N144" s="41"/>
      <c r="O144" s="41"/>
    </row>
    <row r="145" spans="1:15" ht="13.5" thickTop="1">
      <c r="A145" s="108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0"/>
      <c r="N145" s="41"/>
      <c r="O145" s="41"/>
    </row>
    <row r="146" spans="1:15" ht="26.25">
      <c r="A146" s="254" t="s">
        <v>111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55"/>
      <c r="N146" s="41"/>
      <c r="O146" s="41"/>
    </row>
    <row r="147" spans="1:15" ht="26.25">
      <c r="A147" s="248" t="s">
        <v>40</v>
      </c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50"/>
      <c r="N147" s="41"/>
      <c r="O147" s="41"/>
    </row>
    <row r="148" spans="1:15" ht="26.25">
      <c r="A148" s="248" t="s">
        <v>1</v>
      </c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50"/>
      <c r="N148" s="41"/>
      <c r="O148" s="41"/>
    </row>
    <row r="149" spans="1:15" ht="18">
      <c r="A149" s="89" t="s">
        <v>24</v>
      </c>
      <c r="B149" s="58"/>
      <c r="C149" s="58"/>
      <c r="D149" s="58"/>
      <c r="E149" s="58"/>
      <c r="F149" s="58"/>
      <c r="G149" s="58"/>
      <c r="H149" s="58"/>
      <c r="I149" s="58"/>
      <c r="J149" s="88"/>
      <c r="K149" s="58"/>
      <c r="L149" s="58"/>
      <c r="M149" s="88"/>
      <c r="N149" s="41"/>
      <c r="O149" s="41"/>
    </row>
    <row r="150" spans="1:15" ht="18">
      <c r="A150" s="131"/>
      <c r="B150" s="246">
        <v>2001</v>
      </c>
      <c r="C150" s="246"/>
      <c r="D150" s="246"/>
      <c r="E150" s="246">
        <v>2002</v>
      </c>
      <c r="F150" s="246"/>
      <c r="G150" s="246"/>
      <c r="H150" s="246">
        <v>2003</v>
      </c>
      <c r="I150" s="246"/>
      <c r="J150" s="247"/>
      <c r="K150" s="246">
        <v>2004</v>
      </c>
      <c r="L150" s="246"/>
      <c r="M150" s="247"/>
      <c r="N150" s="41"/>
      <c r="O150" s="41"/>
    </row>
    <row r="151" spans="1:15" ht="15">
      <c r="A151" s="90"/>
      <c r="B151" s="59"/>
      <c r="C151" s="59"/>
      <c r="D151" s="65" t="s">
        <v>3</v>
      </c>
      <c r="E151" s="59"/>
      <c r="F151" s="59"/>
      <c r="G151" s="65" t="s">
        <v>3</v>
      </c>
      <c r="H151" s="59"/>
      <c r="I151" s="59"/>
      <c r="J151" s="91" t="s">
        <v>3</v>
      </c>
      <c r="K151" s="59"/>
      <c r="L151" s="59"/>
      <c r="M151" s="91" t="s">
        <v>3</v>
      </c>
      <c r="N151" s="41"/>
      <c r="O151" s="41"/>
    </row>
    <row r="152" spans="1:15" ht="26.25" thickBot="1">
      <c r="A152" s="92" t="s">
        <v>4</v>
      </c>
      <c r="B152" s="61" t="s">
        <v>5</v>
      </c>
      <c r="C152" s="61" t="s">
        <v>6</v>
      </c>
      <c r="D152" s="83" t="s">
        <v>7</v>
      </c>
      <c r="E152" s="61" t="s">
        <v>5</v>
      </c>
      <c r="F152" s="61" t="s">
        <v>6</v>
      </c>
      <c r="G152" s="83" t="s">
        <v>7</v>
      </c>
      <c r="H152" s="61" t="s">
        <v>5</v>
      </c>
      <c r="I152" s="61" t="s">
        <v>6</v>
      </c>
      <c r="J152" s="93" t="s">
        <v>7</v>
      </c>
      <c r="K152" s="61" t="s">
        <v>5</v>
      </c>
      <c r="L152" s="61" t="s">
        <v>6</v>
      </c>
      <c r="M152" s="93" t="s">
        <v>7</v>
      </c>
      <c r="N152" s="41"/>
      <c r="O152" s="41"/>
    </row>
    <row r="153" spans="1:15" ht="24.75" customHeight="1">
      <c r="A153" s="94" t="s">
        <v>41</v>
      </c>
      <c r="B153" s="25">
        <v>38983222</v>
      </c>
      <c r="C153" s="25">
        <v>46191210</v>
      </c>
      <c r="D153" s="24">
        <f aca="true" t="shared" si="20" ref="D153:D160">(C153/B153)</f>
        <v>1.184899749948837</v>
      </c>
      <c r="E153" s="25">
        <v>71134214</v>
      </c>
      <c r="F153" s="25">
        <v>93783230</v>
      </c>
      <c r="G153" s="24">
        <f aca="true" t="shared" si="21" ref="G153:G160">(F153/E153)</f>
        <v>1.3183983448527314</v>
      </c>
      <c r="H153" s="25">
        <v>66538922</v>
      </c>
      <c r="I153" s="25">
        <v>95649161</v>
      </c>
      <c r="J153" s="95">
        <f aca="true" t="shared" si="22" ref="J153:J160">(I153/H153)</f>
        <v>1.4374918938422236</v>
      </c>
      <c r="K153" s="25">
        <v>63213740</v>
      </c>
      <c r="L153" s="25">
        <v>107523041</v>
      </c>
      <c r="M153" s="95">
        <f aca="true" t="shared" si="23" ref="M153:M160">(L153/K153)</f>
        <v>1.7009441460037011</v>
      </c>
      <c r="N153" s="41"/>
      <c r="O153" s="41"/>
    </row>
    <row r="154" spans="1:15" ht="24.75" customHeight="1">
      <c r="A154" s="96" t="s">
        <v>42</v>
      </c>
      <c r="B154" s="28">
        <v>15819747</v>
      </c>
      <c r="C154" s="28">
        <v>58781194</v>
      </c>
      <c r="D154" s="29">
        <f t="shared" si="20"/>
        <v>3.7156848336449375</v>
      </c>
      <c r="E154" s="28">
        <v>18477729</v>
      </c>
      <c r="F154" s="28">
        <v>65970356</v>
      </c>
      <c r="G154" s="29">
        <f t="shared" si="21"/>
        <v>3.5702632071289715</v>
      </c>
      <c r="H154" s="28">
        <v>9995693</v>
      </c>
      <c r="I154" s="28">
        <v>36071975</v>
      </c>
      <c r="J154" s="97">
        <f t="shared" si="22"/>
        <v>3.6087517893956926</v>
      </c>
      <c r="K154" s="28">
        <v>16275632</v>
      </c>
      <c r="L154" s="28">
        <v>55609179</v>
      </c>
      <c r="M154" s="97">
        <f t="shared" si="23"/>
        <v>3.41671395617694</v>
      </c>
      <c r="N154" s="41"/>
      <c r="O154" s="41"/>
    </row>
    <row r="155" spans="1:15" ht="24.75" customHeight="1">
      <c r="A155" s="96" t="s">
        <v>43</v>
      </c>
      <c r="B155" s="28">
        <v>74546978</v>
      </c>
      <c r="C155" s="28">
        <v>85422221</v>
      </c>
      <c r="D155" s="29">
        <f t="shared" si="20"/>
        <v>1.1458844247180617</v>
      </c>
      <c r="E155" s="28">
        <v>114194066</v>
      </c>
      <c r="F155" s="28">
        <v>128940987</v>
      </c>
      <c r="G155" s="29">
        <f t="shared" si="21"/>
        <v>1.1291391183146067</v>
      </c>
      <c r="H155" s="28">
        <v>126330637</v>
      </c>
      <c r="I155" s="28">
        <v>161068302</v>
      </c>
      <c r="J155" s="97">
        <f t="shared" si="22"/>
        <v>1.274974193314643</v>
      </c>
      <c r="K155" s="28">
        <v>106948943</v>
      </c>
      <c r="L155" s="28">
        <v>170290215</v>
      </c>
      <c r="M155" s="97">
        <f t="shared" si="23"/>
        <v>1.5922571109468562</v>
      </c>
      <c r="N155" s="41"/>
      <c r="O155" s="41"/>
    </row>
    <row r="156" spans="1:15" ht="24.75" customHeight="1">
      <c r="A156" s="96" t="s">
        <v>44</v>
      </c>
      <c r="B156" s="28">
        <v>51825958</v>
      </c>
      <c r="C156" s="28">
        <v>77933775</v>
      </c>
      <c r="D156" s="29">
        <f t="shared" si="20"/>
        <v>1.5037594674082049</v>
      </c>
      <c r="E156" s="28">
        <v>80967511</v>
      </c>
      <c r="F156" s="28">
        <v>113195223</v>
      </c>
      <c r="G156" s="29">
        <f t="shared" si="21"/>
        <v>1.3980326380540462</v>
      </c>
      <c r="H156" s="28">
        <v>94846752</v>
      </c>
      <c r="I156" s="28">
        <v>144440785</v>
      </c>
      <c r="J156" s="97">
        <f t="shared" si="22"/>
        <v>1.5228859392043284</v>
      </c>
      <c r="K156" s="28">
        <v>110921916</v>
      </c>
      <c r="L156" s="28">
        <v>205791653</v>
      </c>
      <c r="M156" s="97">
        <f t="shared" si="23"/>
        <v>1.8552839729165875</v>
      </c>
      <c r="N156" s="41"/>
      <c r="O156" s="41"/>
    </row>
    <row r="157" spans="1:15" ht="24.75" customHeight="1">
      <c r="A157" s="96" t="s">
        <v>45</v>
      </c>
      <c r="B157" s="28">
        <v>4462120</v>
      </c>
      <c r="C157" s="28">
        <v>2326992</v>
      </c>
      <c r="D157" s="29">
        <f t="shared" si="20"/>
        <v>0.5214991976907838</v>
      </c>
      <c r="E157" s="28">
        <v>8683637</v>
      </c>
      <c r="F157" s="28">
        <v>4852232</v>
      </c>
      <c r="G157" s="29">
        <f t="shared" si="21"/>
        <v>0.5587787697712375</v>
      </c>
      <c r="H157" s="28">
        <v>13083425</v>
      </c>
      <c r="I157" s="28">
        <v>8986465</v>
      </c>
      <c r="J157" s="97">
        <f t="shared" si="22"/>
        <v>0.6868587544928029</v>
      </c>
      <c r="K157" s="28">
        <v>12757139</v>
      </c>
      <c r="L157" s="28">
        <v>9931920</v>
      </c>
      <c r="M157" s="97">
        <f t="shared" si="23"/>
        <v>0.7785381973183799</v>
      </c>
      <c r="N157" s="41"/>
      <c r="O157" s="41"/>
    </row>
    <row r="158" spans="1:15" ht="24.75" customHeight="1">
      <c r="A158" s="96" t="s">
        <v>46</v>
      </c>
      <c r="B158" s="28">
        <v>2386050</v>
      </c>
      <c r="C158" s="28">
        <v>4328519</v>
      </c>
      <c r="D158" s="29">
        <f t="shared" si="20"/>
        <v>1.8140940047358605</v>
      </c>
      <c r="E158" s="28">
        <v>4259162</v>
      </c>
      <c r="F158" s="28">
        <v>8106791</v>
      </c>
      <c r="G158" s="29">
        <f t="shared" si="21"/>
        <v>1.9033770023305054</v>
      </c>
      <c r="H158" s="28">
        <v>2935775</v>
      </c>
      <c r="I158" s="28">
        <v>8384062</v>
      </c>
      <c r="J158" s="97">
        <f t="shared" si="22"/>
        <v>2.8558258040892097</v>
      </c>
      <c r="K158" s="28">
        <v>2771990</v>
      </c>
      <c r="L158" s="28">
        <v>9222008</v>
      </c>
      <c r="M158" s="97">
        <f t="shared" si="23"/>
        <v>3.326854714483097</v>
      </c>
      <c r="N158" s="41"/>
      <c r="O158" s="41"/>
    </row>
    <row r="159" spans="1:15" ht="24.75" customHeight="1">
      <c r="A159" s="96" t="s">
        <v>47</v>
      </c>
      <c r="B159" s="28">
        <v>518144</v>
      </c>
      <c r="C159" s="28">
        <v>1528605</v>
      </c>
      <c r="D159" s="29">
        <f t="shared" si="20"/>
        <v>2.9501547832262847</v>
      </c>
      <c r="E159" s="28">
        <v>1036376</v>
      </c>
      <c r="F159" s="28">
        <v>2873138</v>
      </c>
      <c r="G159" s="29">
        <f t="shared" si="21"/>
        <v>2.7722930673809505</v>
      </c>
      <c r="H159" s="28">
        <v>823945</v>
      </c>
      <c r="I159" s="28">
        <v>2627949</v>
      </c>
      <c r="J159" s="97">
        <f t="shared" si="22"/>
        <v>3.189471384619119</v>
      </c>
      <c r="K159" s="28">
        <v>534269</v>
      </c>
      <c r="L159" s="28">
        <v>1788762</v>
      </c>
      <c r="M159" s="97">
        <f t="shared" si="23"/>
        <v>3.3480550059988508</v>
      </c>
      <c r="N159" s="41"/>
      <c r="O159" s="41"/>
    </row>
    <row r="160" spans="1:15" ht="24.75" customHeight="1">
      <c r="A160" s="98" t="s">
        <v>48</v>
      </c>
      <c r="B160" s="32">
        <f>SUM(B153:B159)</f>
        <v>188542219</v>
      </c>
      <c r="C160" s="32">
        <f>SUM(C153:C159)</f>
        <v>276512516</v>
      </c>
      <c r="D160" s="33">
        <f t="shared" si="20"/>
        <v>1.466581423866662</v>
      </c>
      <c r="E160" s="32">
        <f>SUM(E153:E159)</f>
        <v>298752695</v>
      </c>
      <c r="F160" s="32">
        <f>SUM(F153:F159)</f>
        <v>417721957</v>
      </c>
      <c r="G160" s="33">
        <f t="shared" si="21"/>
        <v>1.398219878819838</v>
      </c>
      <c r="H160" s="32">
        <f>SUM(H153:H159)</f>
        <v>314555149</v>
      </c>
      <c r="I160" s="32">
        <f>SUM(I153:I159)</f>
        <v>457228699</v>
      </c>
      <c r="J160" s="99">
        <f t="shared" si="22"/>
        <v>1.4535724512969266</v>
      </c>
      <c r="K160" s="32">
        <f>SUM(K153:K159)</f>
        <v>313423629</v>
      </c>
      <c r="L160" s="32">
        <f>SUM(L153:L159)</f>
        <v>560156778</v>
      </c>
      <c r="M160" s="99">
        <f t="shared" si="23"/>
        <v>1.7872193611796894</v>
      </c>
      <c r="N160" s="41"/>
      <c r="O160" s="41"/>
    </row>
    <row r="161" spans="1:15" ht="24.75" customHeight="1">
      <c r="A161" s="96" t="s">
        <v>49</v>
      </c>
      <c r="B161" s="28">
        <v>3013270</v>
      </c>
      <c r="C161" s="28">
        <v>9015715</v>
      </c>
      <c r="D161" s="29">
        <v>3.40609165621516</v>
      </c>
      <c r="E161" s="28">
        <v>4161780</v>
      </c>
      <c r="F161" s="28">
        <v>12021671</v>
      </c>
      <c r="G161" s="29">
        <v>3.40609165621516</v>
      </c>
      <c r="H161" s="28">
        <v>3801371</v>
      </c>
      <c r="I161" s="28">
        <v>11585363</v>
      </c>
      <c r="J161" s="97">
        <v>3.40609165621516</v>
      </c>
      <c r="K161" s="28">
        <v>3845799</v>
      </c>
      <c r="L161" s="28">
        <v>12506069</v>
      </c>
      <c r="M161" s="97">
        <v>3.40609165621516</v>
      </c>
      <c r="N161" s="41"/>
      <c r="O161" s="41"/>
    </row>
    <row r="162" spans="1:15" ht="24.75" customHeight="1">
      <c r="A162" s="96" t="s">
        <v>50</v>
      </c>
      <c r="B162" s="28">
        <v>42030147</v>
      </c>
      <c r="C162" s="28">
        <v>115372068</v>
      </c>
      <c r="D162" s="29">
        <f aca="true" t="shared" si="24" ref="D162:D171">(C162/B162)</f>
        <v>2.744983689921427</v>
      </c>
      <c r="E162" s="28">
        <v>72412972</v>
      </c>
      <c r="F162" s="28">
        <v>172206308</v>
      </c>
      <c r="G162" s="29">
        <f aca="true" t="shared" si="25" ref="G162:G171">(F162/E162)</f>
        <v>2.378114076024942</v>
      </c>
      <c r="H162" s="28">
        <v>91172320</v>
      </c>
      <c r="I162" s="28">
        <v>231444614</v>
      </c>
      <c r="J162" s="97">
        <f aca="true" t="shared" si="26" ref="J162:J171">(I162/H162)</f>
        <v>2.5385403596179192</v>
      </c>
      <c r="K162" s="28">
        <v>93148316</v>
      </c>
      <c r="L162" s="28">
        <v>250859940</v>
      </c>
      <c r="M162" s="97">
        <f aca="true" t="shared" si="27" ref="M162:M171">(L162/K162)</f>
        <v>2.6931237275400663</v>
      </c>
      <c r="N162" s="41"/>
      <c r="O162" s="41"/>
    </row>
    <row r="163" spans="1:15" ht="24.75" customHeight="1">
      <c r="A163" s="96" t="s">
        <v>51</v>
      </c>
      <c r="B163" s="28">
        <v>10077024</v>
      </c>
      <c r="C163" s="28">
        <v>25635128</v>
      </c>
      <c r="D163" s="29">
        <f t="shared" si="24"/>
        <v>2.5439185219763294</v>
      </c>
      <c r="E163" s="28">
        <v>19088937</v>
      </c>
      <c r="F163" s="28">
        <v>50056575</v>
      </c>
      <c r="G163" s="29">
        <f t="shared" si="25"/>
        <v>2.6222819531543324</v>
      </c>
      <c r="H163" s="28">
        <v>21769679</v>
      </c>
      <c r="I163" s="28">
        <v>57281874</v>
      </c>
      <c r="J163" s="97">
        <f t="shared" si="26"/>
        <v>2.631268655821705</v>
      </c>
      <c r="K163" s="28">
        <v>36866619</v>
      </c>
      <c r="L163" s="28">
        <v>108295055</v>
      </c>
      <c r="M163" s="97">
        <f t="shared" si="27"/>
        <v>2.9374826858953353</v>
      </c>
      <c r="N163" s="41"/>
      <c r="O163" s="41"/>
    </row>
    <row r="164" spans="1:15" ht="24.75" customHeight="1">
      <c r="A164" s="96" t="s">
        <v>52</v>
      </c>
      <c r="B164" s="28">
        <v>80363</v>
      </c>
      <c r="C164" s="28">
        <v>596840</v>
      </c>
      <c r="D164" s="29">
        <f t="shared" si="24"/>
        <v>7.426800890957281</v>
      </c>
      <c r="E164" s="28">
        <v>96692</v>
      </c>
      <c r="F164" s="28">
        <v>642341</v>
      </c>
      <c r="G164" s="29">
        <f t="shared" si="25"/>
        <v>6.64316592892897</v>
      </c>
      <c r="H164" s="28">
        <v>32570</v>
      </c>
      <c r="I164" s="28">
        <v>462272</v>
      </c>
      <c r="J164" s="97">
        <f t="shared" si="26"/>
        <v>14.193183911575069</v>
      </c>
      <c r="K164" s="28">
        <v>149838</v>
      </c>
      <c r="L164" s="28">
        <v>1291964</v>
      </c>
      <c r="M164" s="97">
        <f t="shared" si="27"/>
        <v>8.622405531307145</v>
      </c>
      <c r="N164" s="41"/>
      <c r="O164" s="41"/>
    </row>
    <row r="165" spans="1:15" ht="24.75" customHeight="1">
      <c r="A165" s="98" t="s">
        <v>53</v>
      </c>
      <c r="B165" s="32">
        <f>SUM(B161:B164)</f>
        <v>55200804</v>
      </c>
      <c r="C165" s="32">
        <f>SUM(C161:C164)</f>
        <v>150619751</v>
      </c>
      <c r="D165" s="33">
        <f t="shared" si="24"/>
        <v>2.7285789351908716</v>
      </c>
      <c r="E165" s="32">
        <f>SUM(E161:E164)</f>
        <v>95760381</v>
      </c>
      <c r="F165" s="32">
        <f>SUM(F161:F164)</f>
        <v>234926895</v>
      </c>
      <c r="G165" s="33">
        <f t="shared" si="25"/>
        <v>2.4532786163413447</v>
      </c>
      <c r="H165" s="32">
        <f>SUM(H161:H164)</f>
        <v>116775940</v>
      </c>
      <c r="I165" s="32">
        <f>SUM(I161:I164)</f>
        <v>300774123</v>
      </c>
      <c r="J165" s="99">
        <f t="shared" si="26"/>
        <v>2.57565148265987</v>
      </c>
      <c r="K165" s="32">
        <f>SUM(K161:K164)</f>
        <v>134010572</v>
      </c>
      <c r="L165" s="32">
        <f>SUM(L161:L164)</f>
        <v>372953028</v>
      </c>
      <c r="M165" s="99">
        <f t="shared" si="27"/>
        <v>2.783011985054433</v>
      </c>
      <c r="N165" s="41"/>
      <c r="O165" s="41"/>
    </row>
    <row r="166" spans="1:15" ht="24.75" customHeight="1">
      <c r="A166" s="96" t="s">
        <v>54</v>
      </c>
      <c r="B166" s="28">
        <v>679225</v>
      </c>
      <c r="C166" s="28">
        <v>5244746</v>
      </c>
      <c r="D166" s="29">
        <f t="shared" si="24"/>
        <v>7.721662188523685</v>
      </c>
      <c r="E166" s="28">
        <v>717741</v>
      </c>
      <c r="F166" s="28">
        <v>6675145</v>
      </c>
      <c r="G166" s="29">
        <f t="shared" si="25"/>
        <v>9.300214144099334</v>
      </c>
      <c r="H166" s="28">
        <v>467254</v>
      </c>
      <c r="I166" s="28">
        <v>5130449</v>
      </c>
      <c r="J166" s="97">
        <f t="shared" si="26"/>
        <v>10.980000171213087</v>
      </c>
      <c r="K166" s="28">
        <v>671184</v>
      </c>
      <c r="L166" s="28">
        <v>6815233</v>
      </c>
      <c r="M166" s="97">
        <f t="shared" si="27"/>
        <v>10.15404568642876</v>
      </c>
      <c r="N166" s="41"/>
      <c r="O166" s="41"/>
    </row>
    <row r="167" spans="1:15" ht="24.75" customHeight="1">
      <c r="A167" s="96" t="s">
        <v>55</v>
      </c>
      <c r="B167" s="28">
        <v>4948562</v>
      </c>
      <c r="C167" s="28">
        <v>16824733</v>
      </c>
      <c r="D167" s="29">
        <f t="shared" si="24"/>
        <v>3.399923654588949</v>
      </c>
      <c r="E167" s="28">
        <v>7877180</v>
      </c>
      <c r="F167" s="28">
        <v>28140022</v>
      </c>
      <c r="G167" s="29">
        <f t="shared" si="25"/>
        <v>3.5723472105499683</v>
      </c>
      <c r="H167" s="28">
        <v>9350958</v>
      </c>
      <c r="I167" s="28">
        <v>36305177</v>
      </c>
      <c r="J167" s="97">
        <f t="shared" si="26"/>
        <v>3.882508829576606</v>
      </c>
      <c r="K167" s="28">
        <v>15356753</v>
      </c>
      <c r="L167" s="28">
        <v>67820258</v>
      </c>
      <c r="M167" s="97">
        <f t="shared" si="27"/>
        <v>4.416314959288594</v>
      </c>
      <c r="N167" s="41"/>
      <c r="O167" s="41"/>
    </row>
    <row r="168" spans="1:15" ht="24.75" customHeight="1">
      <c r="A168" s="96" t="s">
        <v>56</v>
      </c>
      <c r="B168" s="28">
        <v>1389878</v>
      </c>
      <c r="C168" s="28">
        <v>6645285</v>
      </c>
      <c r="D168" s="29">
        <f t="shared" si="24"/>
        <v>4.781200220451003</v>
      </c>
      <c r="E168" s="28">
        <v>2111414</v>
      </c>
      <c r="F168" s="28">
        <v>8515042</v>
      </c>
      <c r="G168" s="29">
        <f t="shared" si="25"/>
        <v>4.03286233775091</v>
      </c>
      <c r="H168" s="28">
        <v>1465648</v>
      </c>
      <c r="I168" s="28">
        <v>5932680</v>
      </c>
      <c r="J168" s="97">
        <f t="shared" si="26"/>
        <v>4.047820486228617</v>
      </c>
      <c r="K168" s="28">
        <v>1197188</v>
      </c>
      <c r="L168" s="28">
        <v>5560875</v>
      </c>
      <c r="M168" s="97">
        <f t="shared" si="27"/>
        <v>4.644947159510453</v>
      </c>
      <c r="N168" s="41"/>
      <c r="O168" s="41"/>
    </row>
    <row r="169" spans="1:15" ht="24.75" customHeight="1">
      <c r="A169" s="96" t="s">
        <v>57</v>
      </c>
      <c r="B169" s="28">
        <v>4159012</v>
      </c>
      <c r="C169" s="28">
        <v>39470653</v>
      </c>
      <c r="D169" s="29">
        <f t="shared" si="24"/>
        <v>9.490391708415364</v>
      </c>
      <c r="E169" s="28">
        <v>7641585</v>
      </c>
      <c r="F169" s="28">
        <v>85239764</v>
      </c>
      <c r="G169" s="29">
        <f t="shared" si="25"/>
        <v>11.154723005763856</v>
      </c>
      <c r="H169" s="28">
        <v>7460370</v>
      </c>
      <c r="I169" s="28">
        <v>81109123</v>
      </c>
      <c r="J169" s="97">
        <f t="shared" si="26"/>
        <v>10.871997367422795</v>
      </c>
      <c r="K169" s="28">
        <v>7803210</v>
      </c>
      <c r="L169" s="28">
        <v>91704647</v>
      </c>
      <c r="M169" s="97">
        <f t="shared" si="27"/>
        <v>11.752169555862267</v>
      </c>
      <c r="N169" s="41"/>
      <c r="O169" s="41"/>
    </row>
    <row r="170" spans="1:15" ht="24.75" customHeight="1">
      <c r="A170" s="96" t="s">
        <v>58</v>
      </c>
      <c r="B170" s="28">
        <v>11250206</v>
      </c>
      <c r="C170" s="28">
        <v>54358782</v>
      </c>
      <c r="D170" s="29">
        <f t="shared" si="24"/>
        <v>4.831803257647016</v>
      </c>
      <c r="E170" s="28">
        <v>12915174</v>
      </c>
      <c r="F170" s="28">
        <v>76449385</v>
      </c>
      <c r="G170" s="29">
        <f t="shared" si="25"/>
        <v>5.919346111790674</v>
      </c>
      <c r="H170" s="28">
        <v>10765741</v>
      </c>
      <c r="I170" s="28">
        <v>65022011</v>
      </c>
      <c r="J170" s="97">
        <f t="shared" si="26"/>
        <v>6.03971533403971</v>
      </c>
      <c r="K170" s="28">
        <v>10341634</v>
      </c>
      <c r="L170" s="28">
        <v>68603304</v>
      </c>
      <c r="M170" s="97">
        <f t="shared" si="27"/>
        <v>6.633700631834389</v>
      </c>
      <c r="N170" s="41"/>
      <c r="O170" s="41"/>
    </row>
    <row r="171" spans="1:15" ht="31.5" customHeight="1">
      <c r="A171" s="98" t="s">
        <v>100</v>
      </c>
      <c r="B171" s="32">
        <f>SUM(B166:B170)</f>
        <v>22426883</v>
      </c>
      <c r="C171" s="32">
        <f>SUM(C166:C170)</f>
        <v>122544199</v>
      </c>
      <c r="D171" s="33">
        <f t="shared" si="24"/>
        <v>5.464165439307816</v>
      </c>
      <c r="E171" s="32">
        <f>SUM(E166:E170)</f>
        <v>31263094</v>
      </c>
      <c r="F171" s="32">
        <f>SUM(F166:F170)</f>
        <v>205019358</v>
      </c>
      <c r="G171" s="33">
        <f t="shared" si="25"/>
        <v>6.55787165531345</v>
      </c>
      <c r="H171" s="32">
        <f>SUM(H166:H170)</f>
        <v>29509971</v>
      </c>
      <c r="I171" s="32">
        <f>SUM(I166:I170)</f>
        <v>193499440</v>
      </c>
      <c r="J171" s="99">
        <f t="shared" si="26"/>
        <v>6.55708675552409</v>
      </c>
      <c r="K171" s="32">
        <f>SUM(K166:K170)</f>
        <v>35369969</v>
      </c>
      <c r="L171" s="32">
        <f>SUM(L166:L170)</f>
        <v>240504317</v>
      </c>
      <c r="M171" s="99">
        <f t="shared" si="27"/>
        <v>6.7996756513979415</v>
      </c>
      <c r="N171" s="41"/>
      <c r="O171" s="41"/>
    </row>
    <row r="172" spans="1:15" ht="15">
      <c r="A172" s="96"/>
      <c r="B172" s="218"/>
      <c r="C172" s="218"/>
      <c r="D172" s="29"/>
      <c r="E172" s="218"/>
      <c r="F172" s="218"/>
      <c r="G172" s="29"/>
      <c r="H172" s="218"/>
      <c r="I172" s="218"/>
      <c r="J172" s="97"/>
      <c r="K172" s="218"/>
      <c r="L172" s="218"/>
      <c r="M172" s="97"/>
      <c r="N172" s="41"/>
      <c r="O172" s="41"/>
    </row>
    <row r="173" spans="1:15" ht="68.25" customHeight="1">
      <c r="A173" s="100" t="s">
        <v>61</v>
      </c>
      <c r="B173" s="36">
        <f>SUM(B171,B165,B160)</f>
        <v>266169906</v>
      </c>
      <c r="C173" s="36">
        <f>SUM(C171,C165,C160)</f>
        <v>549676466</v>
      </c>
      <c r="D173" s="29">
        <f>(C173/B173)</f>
        <v>2.0651337871382047</v>
      </c>
      <c r="E173" s="36">
        <f>SUM(E171,E165,E160)</f>
        <v>425776170</v>
      </c>
      <c r="F173" s="36">
        <f>SUM(F171,F165,F160)</f>
        <v>857668210</v>
      </c>
      <c r="G173" s="29">
        <f>(F173/E173)</f>
        <v>2.0143640495427446</v>
      </c>
      <c r="H173" s="36">
        <f>SUM(H171,H165,H160)</f>
        <v>460841060</v>
      </c>
      <c r="I173" s="36">
        <f>SUM(I171,I165,I160)</f>
        <v>951502262</v>
      </c>
      <c r="J173" s="97">
        <f>(I173/H173)</f>
        <v>2.064708083954151</v>
      </c>
      <c r="K173" s="36">
        <f>SUM(K171,K165,K160)</f>
        <v>482804170</v>
      </c>
      <c r="L173" s="36">
        <f>SUM(L171,L165,L160)</f>
        <v>1173614123</v>
      </c>
      <c r="M173" s="97">
        <f>(L173/K173)</f>
        <v>2.4308284723390026</v>
      </c>
      <c r="N173" s="41"/>
      <c r="O173" s="41"/>
    </row>
    <row r="174" spans="1:15" ht="15.75" thickBot="1">
      <c r="A174" s="101"/>
      <c r="B174" s="105"/>
      <c r="C174" s="102"/>
      <c r="D174" s="103"/>
      <c r="E174" s="191"/>
      <c r="F174" s="191"/>
      <c r="G174" s="103"/>
      <c r="H174" s="191"/>
      <c r="I174" s="191"/>
      <c r="J174" s="103"/>
      <c r="K174" s="219"/>
      <c r="L174" s="219"/>
      <c r="M174" s="112"/>
      <c r="N174" s="41"/>
      <c r="O174" s="41"/>
    </row>
    <row r="175" spans="1:15" ht="13.5" thickTop="1">
      <c r="A175" s="58"/>
      <c r="B175" s="58"/>
      <c r="C175" s="58"/>
      <c r="D175" s="63"/>
      <c r="E175" s="63"/>
      <c r="F175" s="63"/>
      <c r="G175" s="63"/>
      <c r="H175" s="63"/>
      <c r="I175" s="63"/>
      <c r="J175" s="63"/>
      <c r="K175" s="220"/>
      <c r="L175" s="220"/>
      <c r="M175" s="84"/>
      <c r="N175" s="41"/>
      <c r="O175" s="41"/>
    </row>
    <row r="176" spans="1:15" ht="12.75">
      <c r="A176" s="7" t="s">
        <v>110</v>
      </c>
      <c r="B176" s="58"/>
      <c r="C176" s="58"/>
      <c r="D176" s="63"/>
      <c r="E176" s="63"/>
      <c r="F176" s="63"/>
      <c r="G176" s="63"/>
      <c r="H176" s="63"/>
      <c r="I176" s="63"/>
      <c r="J176" s="63"/>
      <c r="K176" s="41"/>
      <c r="L176" s="41"/>
      <c r="M176" s="41"/>
      <c r="N176" s="41"/>
      <c r="O176" s="41"/>
    </row>
    <row r="177" spans="1:15" ht="12.75">
      <c r="A177" s="64"/>
      <c r="B177" s="58"/>
      <c r="C177" s="58"/>
      <c r="D177" s="58"/>
      <c r="E177" s="58"/>
      <c r="F177" s="58"/>
      <c r="G177" s="58"/>
      <c r="H177" s="58"/>
      <c r="I177" s="58"/>
      <c r="J177" s="58"/>
      <c r="K177" s="41"/>
      <c r="L177" s="41"/>
      <c r="M177" s="41"/>
      <c r="N177" s="41"/>
      <c r="O177" s="41"/>
    </row>
    <row r="178" spans="1:15" ht="13.5" thickBot="1">
      <c r="A178" s="64"/>
      <c r="B178" s="58"/>
      <c r="C178" s="58"/>
      <c r="D178" s="58"/>
      <c r="E178" s="58"/>
      <c r="F178" s="58"/>
      <c r="G178" s="58"/>
      <c r="H178" s="58"/>
      <c r="I178" s="58"/>
      <c r="J178" s="58"/>
      <c r="K178" s="41"/>
      <c r="L178" s="41"/>
      <c r="M178" s="41"/>
      <c r="N178" s="41"/>
      <c r="O178" s="41"/>
    </row>
    <row r="179" spans="1:15" ht="13.5" thickTop="1">
      <c r="A179" s="108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0"/>
      <c r="N179" s="41"/>
      <c r="O179" s="41"/>
    </row>
    <row r="180" spans="1:15" ht="26.25">
      <c r="A180" s="254" t="s">
        <v>111</v>
      </c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55"/>
      <c r="N180" s="41"/>
      <c r="O180" s="41"/>
    </row>
    <row r="181" spans="1:15" ht="26.25">
      <c r="A181" s="248" t="s">
        <v>62</v>
      </c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50"/>
      <c r="N181" s="41"/>
      <c r="O181" s="41"/>
    </row>
    <row r="182" spans="1:15" ht="23.25">
      <c r="A182" s="251" t="s">
        <v>27</v>
      </c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3"/>
      <c r="N182" s="41"/>
      <c r="O182" s="41"/>
    </row>
    <row r="183" spans="1:15" ht="12.75">
      <c r="A183" s="138"/>
      <c r="B183" s="58"/>
      <c r="C183" s="58"/>
      <c r="D183" s="58"/>
      <c r="E183" s="58"/>
      <c r="F183" s="58"/>
      <c r="G183" s="58"/>
      <c r="H183" s="58"/>
      <c r="I183" s="58"/>
      <c r="J183" s="88"/>
      <c r="K183" s="58"/>
      <c r="L183" s="58"/>
      <c r="M183" s="88"/>
      <c r="N183" s="41"/>
      <c r="O183" s="41"/>
    </row>
    <row r="184" spans="1:15" ht="18">
      <c r="A184" s="131"/>
      <c r="B184" s="246">
        <v>2001</v>
      </c>
      <c r="C184" s="246"/>
      <c r="D184" s="246"/>
      <c r="E184" s="246">
        <v>2002</v>
      </c>
      <c r="F184" s="246"/>
      <c r="G184" s="246"/>
      <c r="H184" s="246">
        <v>2003</v>
      </c>
      <c r="I184" s="246"/>
      <c r="J184" s="247"/>
      <c r="K184" s="246">
        <v>2004</v>
      </c>
      <c r="L184" s="246"/>
      <c r="M184" s="247"/>
      <c r="N184" s="41"/>
      <c r="O184" s="41"/>
    </row>
    <row r="185" spans="1:15" ht="20.25">
      <c r="A185" s="139" t="s">
        <v>2</v>
      </c>
      <c r="B185" s="59"/>
      <c r="C185" s="59"/>
      <c r="D185" s="127" t="s">
        <v>3</v>
      </c>
      <c r="E185" s="60"/>
      <c r="F185" s="59"/>
      <c r="G185" s="127" t="s">
        <v>3</v>
      </c>
      <c r="H185" s="59"/>
      <c r="I185" s="59"/>
      <c r="J185" s="140" t="s">
        <v>3</v>
      </c>
      <c r="K185" s="59"/>
      <c r="L185" s="59"/>
      <c r="M185" s="140" t="s">
        <v>3</v>
      </c>
      <c r="N185" s="41"/>
      <c r="O185" s="41"/>
    </row>
    <row r="186" spans="1:15" ht="32.25" customHeight="1" thickBot="1">
      <c r="A186" s="141"/>
      <c r="B186" s="61" t="s">
        <v>5</v>
      </c>
      <c r="C186" s="61" t="s">
        <v>6</v>
      </c>
      <c r="D186" s="83" t="s">
        <v>7</v>
      </c>
      <c r="E186" s="62" t="s">
        <v>5</v>
      </c>
      <c r="F186" s="61" t="s">
        <v>6</v>
      </c>
      <c r="G186" s="83" t="s">
        <v>7</v>
      </c>
      <c r="H186" s="61" t="s">
        <v>5</v>
      </c>
      <c r="I186" s="61" t="s">
        <v>6</v>
      </c>
      <c r="J186" s="93" t="s">
        <v>7</v>
      </c>
      <c r="K186" s="61" t="s">
        <v>5</v>
      </c>
      <c r="L186" s="61" t="s">
        <v>6</v>
      </c>
      <c r="M186" s="93" t="s">
        <v>7</v>
      </c>
      <c r="N186" s="41"/>
      <c r="O186" s="41"/>
    </row>
    <row r="187" spans="1:15" ht="30" customHeight="1">
      <c r="A187" s="189" t="s">
        <v>48</v>
      </c>
      <c r="B187" s="66">
        <v>101306549</v>
      </c>
      <c r="C187" s="66">
        <v>111914007</v>
      </c>
      <c r="D187" s="117">
        <f>C187/B187</f>
        <v>1.1047065377777305</v>
      </c>
      <c r="E187" s="67">
        <v>105797070</v>
      </c>
      <c r="F187" s="66">
        <v>121901475</v>
      </c>
      <c r="G187" s="117">
        <f>F187/E187</f>
        <v>1.1522197637420393</v>
      </c>
      <c r="H187" s="66">
        <v>126622649</v>
      </c>
      <c r="I187" s="66">
        <v>170996027</v>
      </c>
      <c r="J187" s="117">
        <f>I187/H187</f>
        <v>1.3504379220497906</v>
      </c>
      <c r="K187" s="66">
        <v>164569484</v>
      </c>
      <c r="L187" s="66">
        <v>258799581</v>
      </c>
      <c r="M187" s="117">
        <f>L187/K187</f>
        <v>1.5725854800638495</v>
      </c>
      <c r="N187" s="41"/>
      <c r="O187" s="41"/>
    </row>
    <row r="188" spans="1:15" ht="12" customHeight="1">
      <c r="A188" s="142"/>
      <c r="B188" s="58"/>
      <c r="C188" s="58"/>
      <c r="D188" s="68"/>
      <c r="E188" s="69"/>
      <c r="F188" s="58"/>
      <c r="G188" s="68"/>
      <c r="H188" s="58"/>
      <c r="I188" s="58"/>
      <c r="J188" s="68"/>
      <c r="K188" s="58"/>
      <c r="L188" s="58"/>
      <c r="M188" s="68"/>
      <c r="N188" s="41"/>
      <c r="O188" s="41"/>
    </row>
    <row r="189" spans="1:15" ht="30" customHeight="1">
      <c r="A189" s="143" t="s">
        <v>34</v>
      </c>
      <c r="B189" s="70">
        <v>165006266</v>
      </c>
      <c r="C189" s="70">
        <v>269057046</v>
      </c>
      <c r="D189" s="113">
        <f>C189/B189</f>
        <v>1.6305868408657886</v>
      </c>
      <c r="E189" s="71">
        <v>136416113</v>
      </c>
      <c r="F189" s="70">
        <v>236186919</v>
      </c>
      <c r="G189" s="113">
        <f>F189/E189</f>
        <v>1.731371124758554</v>
      </c>
      <c r="H189" s="70">
        <v>125664895</v>
      </c>
      <c r="I189" s="70">
        <v>268845028</v>
      </c>
      <c r="J189" s="113">
        <f>I189/H189</f>
        <v>2.1393805167306272</v>
      </c>
      <c r="K189" s="70">
        <v>153832340</v>
      </c>
      <c r="L189" s="70">
        <v>352390166</v>
      </c>
      <c r="M189" s="113">
        <f aca="true" t="shared" si="28" ref="M189:M195">L189/K189</f>
        <v>2.2907417647030526</v>
      </c>
      <c r="N189" s="41"/>
      <c r="O189" s="41"/>
    </row>
    <row r="190" spans="1:15" ht="39.75" customHeight="1">
      <c r="A190" s="144" t="s">
        <v>53</v>
      </c>
      <c r="B190" s="28">
        <v>62424654</v>
      </c>
      <c r="C190" s="28">
        <v>206714067</v>
      </c>
      <c r="D190" s="114">
        <f>C190/B190</f>
        <v>3.3114171045305274</v>
      </c>
      <c r="E190" s="30">
        <v>56273860</v>
      </c>
      <c r="F190" s="28">
        <v>187300768</v>
      </c>
      <c r="G190" s="114">
        <f>F190/E190</f>
        <v>3.328379606446048</v>
      </c>
      <c r="H190" s="28">
        <v>57495060</v>
      </c>
      <c r="I190" s="28">
        <v>204921781</v>
      </c>
      <c r="J190" s="114">
        <f>I190/H190</f>
        <v>3.564163268983457</v>
      </c>
      <c r="K190" s="28">
        <v>70843513</v>
      </c>
      <c r="L190" s="28">
        <v>273250257</v>
      </c>
      <c r="M190" s="114">
        <f t="shared" si="28"/>
        <v>3.8570963723947456</v>
      </c>
      <c r="N190" s="41"/>
      <c r="O190" s="41"/>
    </row>
    <row r="191" spans="1:15" ht="24.75" customHeight="1">
      <c r="A191" s="145" t="s">
        <v>63</v>
      </c>
      <c r="B191" s="72">
        <f>SUM(B189:B190)</f>
        <v>227430920</v>
      </c>
      <c r="C191" s="72">
        <f>SUM(C189:C190)</f>
        <v>475771113</v>
      </c>
      <c r="D191" s="115">
        <f>C191/B191</f>
        <v>2.0919368087681307</v>
      </c>
      <c r="E191" s="73">
        <f>SUM(E189:E190)</f>
        <v>192689973</v>
      </c>
      <c r="F191" s="72">
        <f>SUM(F189:F190)</f>
        <v>423487687</v>
      </c>
      <c r="G191" s="115">
        <f>F191/E191</f>
        <v>2.1977671199320787</v>
      </c>
      <c r="H191" s="72">
        <f>SUM(H189:H190)</f>
        <v>183159955</v>
      </c>
      <c r="I191" s="72">
        <f>SUM(I189:I190)</f>
        <v>473766809</v>
      </c>
      <c r="J191" s="115">
        <f>I191/H191</f>
        <v>2.58662876937265</v>
      </c>
      <c r="K191" s="72">
        <f>SUM(K189:K190)</f>
        <v>224675853</v>
      </c>
      <c r="L191" s="72">
        <f>SUM(L189:L190)</f>
        <v>625640423</v>
      </c>
      <c r="M191" s="115">
        <f t="shared" si="28"/>
        <v>2.7846357970653837</v>
      </c>
      <c r="N191" s="41"/>
      <c r="O191" s="41"/>
    </row>
    <row r="192" spans="1:15" ht="12" customHeight="1">
      <c r="A192" s="142"/>
      <c r="B192" s="155"/>
      <c r="C192" s="155"/>
      <c r="D192" s="156"/>
      <c r="E192" s="154"/>
      <c r="F192" s="155"/>
      <c r="G192" s="156"/>
      <c r="H192" s="155"/>
      <c r="I192" s="155"/>
      <c r="J192" s="156"/>
      <c r="K192" s="155"/>
      <c r="L192" s="155"/>
      <c r="M192" s="156"/>
      <c r="N192" s="41"/>
      <c r="O192" s="41"/>
    </row>
    <row r="193" spans="1:15" ht="30" customHeight="1">
      <c r="A193" s="143" t="s">
        <v>37</v>
      </c>
      <c r="B193" s="153">
        <v>29969912</v>
      </c>
      <c r="C193" s="153">
        <v>201243959</v>
      </c>
      <c r="D193" s="118">
        <f>C193/B193</f>
        <v>6.714866530138627</v>
      </c>
      <c r="E193" s="152">
        <v>39332872</v>
      </c>
      <c r="F193" s="153">
        <v>265351957</v>
      </c>
      <c r="G193" s="118">
        <f>F193/E193</f>
        <v>6.7463153211898685</v>
      </c>
      <c r="H193" s="153">
        <v>48882504</v>
      </c>
      <c r="I193" s="153">
        <v>369979014</v>
      </c>
      <c r="J193" s="118">
        <f>I193/H193</f>
        <v>7.568741036670298</v>
      </c>
      <c r="K193" s="153">
        <v>53775238</v>
      </c>
      <c r="L193" s="153">
        <v>443919828</v>
      </c>
      <c r="M193" s="118">
        <f t="shared" si="28"/>
        <v>8.255097411191374</v>
      </c>
      <c r="N193" s="41"/>
      <c r="O193" s="41"/>
    </row>
    <row r="194" spans="1:15" ht="36.75" customHeight="1">
      <c r="A194" s="144" t="s">
        <v>59</v>
      </c>
      <c r="B194" s="28">
        <v>35059426</v>
      </c>
      <c r="C194" s="28">
        <v>321457193</v>
      </c>
      <c r="D194" s="114">
        <f>C194/B194</f>
        <v>9.168923444439734</v>
      </c>
      <c r="E194" s="30">
        <v>38876648</v>
      </c>
      <c r="F194" s="28">
        <v>345159717</v>
      </c>
      <c r="G194" s="114">
        <f>F194/E194</f>
        <v>8.878330173938865</v>
      </c>
      <c r="H194" s="28">
        <v>41895845</v>
      </c>
      <c r="I194" s="28">
        <v>391110427</v>
      </c>
      <c r="J194" s="114">
        <f>I194/H194</f>
        <v>9.335303465057216</v>
      </c>
      <c r="K194" s="28">
        <v>41240766</v>
      </c>
      <c r="L194" s="28">
        <v>393347358</v>
      </c>
      <c r="M194" s="114">
        <f t="shared" si="28"/>
        <v>9.53782861356164</v>
      </c>
      <c r="N194" s="41"/>
      <c r="O194" s="41"/>
    </row>
    <row r="195" spans="1:15" ht="40.5" customHeight="1">
      <c r="A195" s="145" t="s">
        <v>64</v>
      </c>
      <c r="B195" s="74">
        <f>SUM(B193:B194)</f>
        <v>65029338</v>
      </c>
      <c r="C195" s="74">
        <f>SUM(C193:C194)</f>
        <v>522701152</v>
      </c>
      <c r="D195" s="115">
        <f>C195/B195</f>
        <v>8.037928234791503</v>
      </c>
      <c r="E195" s="75">
        <f>SUM(E193:E194)</f>
        <v>78209520</v>
      </c>
      <c r="F195" s="74">
        <f>SUM(F193:F194)</f>
        <v>610511674</v>
      </c>
      <c r="G195" s="115">
        <f>F195/E195</f>
        <v>7.806104346376247</v>
      </c>
      <c r="H195" s="74">
        <f>SUM(H193:H194)</f>
        <v>90778349</v>
      </c>
      <c r="I195" s="74">
        <f>SUM(I193:I194)</f>
        <v>761089441</v>
      </c>
      <c r="J195" s="115">
        <f>I195/H195</f>
        <v>8.384041452439282</v>
      </c>
      <c r="K195" s="74">
        <f>SUM(K193:K194)</f>
        <v>95016004</v>
      </c>
      <c r="L195" s="74">
        <f>SUM(L193:L194)</f>
        <v>837267186</v>
      </c>
      <c r="M195" s="115">
        <f t="shared" si="28"/>
        <v>8.811854327193133</v>
      </c>
      <c r="N195" s="41"/>
      <c r="O195" s="41"/>
    </row>
    <row r="196" spans="1:15" ht="15.75">
      <c r="A196" s="146"/>
      <c r="B196" s="76"/>
      <c r="C196" s="76"/>
      <c r="D196" s="116"/>
      <c r="E196" s="210"/>
      <c r="F196" s="210"/>
      <c r="G196" s="211"/>
      <c r="H196" s="76"/>
      <c r="I196" s="76"/>
      <c r="J196" s="77"/>
      <c r="K196" s="76"/>
      <c r="L196" s="76"/>
      <c r="M196" s="121"/>
      <c r="N196" s="41"/>
      <c r="O196" s="41"/>
    </row>
    <row r="197" spans="1:15" ht="15.75">
      <c r="A197" s="146"/>
      <c r="B197" s="76"/>
      <c r="C197" s="76"/>
      <c r="D197" s="77"/>
      <c r="E197" s="76"/>
      <c r="F197" s="76"/>
      <c r="G197" s="77"/>
      <c r="H197" s="76"/>
      <c r="I197" s="76"/>
      <c r="J197" s="121"/>
      <c r="K197" s="76"/>
      <c r="L197" s="76"/>
      <c r="M197" s="121"/>
      <c r="N197" s="41"/>
      <c r="O197" s="41"/>
    </row>
    <row r="198" spans="1:15" ht="18">
      <c r="A198" s="131"/>
      <c r="B198" s="246">
        <v>2001</v>
      </c>
      <c r="C198" s="246"/>
      <c r="D198" s="246"/>
      <c r="E198" s="246">
        <v>2002</v>
      </c>
      <c r="F198" s="246"/>
      <c r="G198" s="246"/>
      <c r="H198" s="246">
        <v>2003</v>
      </c>
      <c r="I198" s="246"/>
      <c r="J198" s="247"/>
      <c r="K198" s="246">
        <v>2004</v>
      </c>
      <c r="L198" s="246"/>
      <c r="M198" s="247"/>
      <c r="N198" s="41"/>
      <c r="O198" s="41"/>
    </row>
    <row r="199" spans="1:15" ht="20.25">
      <c r="A199" s="139" t="s">
        <v>24</v>
      </c>
      <c r="B199" s="59"/>
      <c r="C199" s="59"/>
      <c r="D199" s="65" t="s">
        <v>3</v>
      </c>
      <c r="E199" s="59"/>
      <c r="F199" s="59"/>
      <c r="G199" s="65" t="s">
        <v>3</v>
      </c>
      <c r="H199" s="59"/>
      <c r="I199" s="59"/>
      <c r="J199" s="91" t="s">
        <v>3</v>
      </c>
      <c r="K199" s="59"/>
      <c r="L199" s="59"/>
      <c r="M199" s="91" t="s">
        <v>3</v>
      </c>
      <c r="N199" s="41"/>
      <c r="O199" s="41"/>
    </row>
    <row r="200" spans="1:15" ht="30" customHeight="1" thickBot="1">
      <c r="A200" s="141"/>
      <c r="B200" s="61" t="s">
        <v>5</v>
      </c>
      <c r="C200" s="61" t="s">
        <v>6</v>
      </c>
      <c r="D200" s="83" t="s">
        <v>7</v>
      </c>
      <c r="E200" s="61" t="s">
        <v>5</v>
      </c>
      <c r="F200" s="61" t="s">
        <v>6</v>
      </c>
      <c r="G200" s="83" t="s">
        <v>7</v>
      </c>
      <c r="H200" s="61" t="s">
        <v>5</v>
      </c>
      <c r="I200" s="61" t="s">
        <v>6</v>
      </c>
      <c r="J200" s="93" t="s">
        <v>7</v>
      </c>
      <c r="K200" s="61" t="s">
        <v>5</v>
      </c>
      <c r="L200" s="61" t="s">
        <v>6</v>
      </c>
      <c r="M200" s="93" t="s">
        <v>7</v>
      </c>
      <c r="N200" s="41"/>
      <c r="O200" s="41"/>
    </row>
    <row r="201" spans="1:15" ht="30" customHeight="1">
      <c r="A201" s="189" t="s">
        <v>48</v>
      </c>
      <c r="B201" s="66">
        <v>188542219</v>
      </c>
      <c r="C201" s="66">
        <v>276512516</v>
      </c>
      <c r="D201" s="117">
        <f>C201/B201</f>
        <v>1.466581423866662</v>
      </c>
      <c r="E201" s="66">
        <v>298752695</v>
      </c>
      <c r="F201" s="66">
        <v>417721957</v>
      </c>
      <c r="G201" s="117">
        <f>F201/E201</f>
        <v>1.398219878819838</v>
      </c>
      <c r="H201" s="66">
        <v>314555149</v>
      </c>
      <c r="I201" s="66">
        <v>457228699</v>
      </c>
      <c r="J201" s="117">
        <f>I201/H201</f>
        <v>1.4535724512969266</v>
      </c>
      <c r="K201" s="66">
        <v>313423629</v>
      </c>
      <c r="L201" s="66">
        <v>560156778</v>
      </c>
      <c r="M201" s="117">
        <f>L201/K201</f>
        <v>1.7872193611796894</v>
      </c>
      <c r="N201" s="41"/>
      <c r="O201" s="41"/>
    </row>
    <row r="202" spans="1:15" ht="15">
      <c r="A202" s="147"/>
      <c r="B202" s="25"/>
      <c r="C202" s="25"/>
      <c r="D202" s="68"/>
      <c r="E202" s="25"/>
      <c r="F202" s="25"/>
      <c r="G202" s="68"/>
      <c r="H202" s="25"/>
      <c r="I202" s="25"/>
      <c r="J202" s="68"/>
      <c r="K202" s="25"/>
      <c r="L202" s="25"/>
      <c r="M202" s="68"/>
      <c r="N202" s="41"/>
      <c r="O202" s="41"/>
    </row>
    <row r="203" spans="1:15" ht="30" customHeight="1">
      <c r="A203" s="143" t="s">
        <v>34</v>
      </c>
      <c r="B203" s="70">
        <v>112254387</v>
      </c>
      <c r="C203" s="70">
        <v>346374138</v>
      </c>
      <c r="D203" s="113">
        <f>C203/B203</f>
        <v>3.0856178297958192</v>
      </c>
      <c r="E203" s="70">
        <v>183131058</v>
      </c>
      <c r="F203" s="70">
        <v>493340997</v>
      </c>
      <c r="G203" s="113">
        <f>F203/E203</f>
        <v>2.6939231520193587</v>
      </c>
      <c r="H203" s="70">
        <v>187620256</v>
      </c>
      <c r="I203" s="70">
        <v>559925508</v>
      </c>
      <c r="J203" s="113">
        <f>I203/H203</f>
        <v>2.9843553139592776</v>
      </c>
      <c r="K203" s="70">
        <v>195351695</v>
      </c>
      <c r="L203" s="70">
        <v>640076789</v>
      </c>
      <c r="M203" s="113">
        <f aca="true" t="shared" si="29" ref="M203:M209">L203/K203</f>
        <v>3.2765356297522783</v>
      </c>
      <c r="N203" s="41"/>
      <c r="O203" s="41"/>
    </row>
    <row r="204" spans="1:15" ht="36.75" customHeight="1">
      <c r="A204" s="144" t="s">
        <v>53</v>
      </c>
      <c r="B204" s="48">
        <v>55200804</v>
      </c>
      <c r="C204" s="48">
        <v>150619751</v>
      </c>
      <c r="D204" s="114">
        <f>C204/B204</f>
        <v>2.7285789351908716</v>
      </c>
      <c r="E204" s="48">
        <v>95760381</v>
      </c>
      <c r="F204" s="48">
        <v>234926895</v>
      </c>
      <c r="G204" s="114">
        <f>F204/E204</f>
        <v>2.4532786163413447</v>
      </c>
      <c r="H204" s="48">
        <v>116775940</v>
      </c>
      <c r="I204" s="48">
        <v>300774123</v>
      </c>
      <c r="J204" s="114">
        <f>I204/H204</f>
        <v>2.57565148265987</v>
      </c>
      <c r="K204" s="48">
        <v>134010572</v>
      </c>
      <c r="L204" s="48">
        <v>372953028</v>
      </c>
      <c r="M204" s="114">
        <f t="shared" si="29"/>
        <v>2.783011985054433</v>
      </c>
      <c r="N204" s="41"/>
      <c r="O204" s="41"/>
    </row>
    <row r="205" spans="1:15" ht="30" customHeight="1">
      <c r="A205" s="145" t="s">
        <v>63</v>
      </c>
      <c r="B205" s="74">
        <f>SUM(B203:B204)</f>
        <v>167455191</v>
      </c>
      <c r="C205" s="74">
        <f>SUM(C203:C204)</f>
        <v>496993889</v>
      </c>
      <c r="D205" s="115">
        <f>C205/B205</f>
        <v>2.9679216632943914</v>
      </c>
      <c r="E205" s="74">
        <f>SUM(E203:E204)</f>
        <v>278891439</v>
      </c>
      <c r="F205" s="74">
        <f>SUM(F203:F204)</f>
        <v>728267892</v>
      </c>
      <c r="G205" s="115">
        <f>F205/E205</f>
        <v>2.6112952574352777</v>
      </c>
      <c r="H205" s="74">
        <f>SUM(H203:H204)</f>
        <v>304396196</v>
      </c>
      <c r="I205" s="74">
        <f>SUM(I203:I204)</f>
        <v>860699631</v>
      </c>
      <c r="J205" s="115">
        <f>I205/H205</f>
        <v>2.8275636893964338</v>
      </c>
      <c r="K205" s="74">
        <f>SUM(K203:K204)</f>
        <v>329362267</v>
      </c>
      <c r="L205" s="74">
        <f>SUM(L203:L204)</f>
        <v>1013029817</v>
      </c>
      <c r="M205" s="115">
        <f t="shared" si="29"/>
        <v>3.075731249445159</v>
      </c>
      <c r="N205" s="41"/>
      <c r="O205" s="41"/>
    </row>
    <row r="206" spans="1:15" ht="12.75">
      <c r="A206" s="148"/>
      <c r="B206" s="157"/>
      <c r="C206" s="157"/>
      <c r="D206" s="156"/>
      <c r="E206" s="157"/>
      <c r="F206" s="157"/>
      <c r="G206" s="156"/>
      <c r="H206" s="157"/>
      <c r="I206" s="157"/>
      <c r="J206" s="156"/>
      <c r="K206" s="157"/>
      <c r="L206" s="157"/>
      <c r="M206" s="156"/>
      <c r="N206" s="41"/>
      <c r="O206" s="41"/>
    </row>
    <row r="207" spans="1:15" ht="29.25" customHeight="1">
      <c r="A207" s="143" t="s">
        <v>37</v>
      </c>
      <c r="B207" s="153">
        <v>43886014</v>
      </c>
      <c r="C207" s="153">
        <v>220232610</v>
      </c>
      <c r="D207" s="118">
        <f>C207/B207</f>
        <v>5.018286919381651</v>
      </c>
      <c r="E207" s="153">
        <v>52657668</v>
      </c>
      <c r="F207" s="153">
        <v>257724594</v>
      </c>
      <c r="G207" s="118">
        <f>F207/E207</f>
        <v>4.894341200221779</v>
      </c>
      <c r="H207" s="153">
        <v>64378676</v>
      </c>
      <c r="I207" s="153">
        <v>300969469</v>
      </c>
      <c r="J207" s="118">
        <f>I207/H207</f>
        <v>4.674986932008356</v>
      </c>
      <c r="K207" s="153">
        <v>65176438</v>
      </c>
      <c r="L207" s="153">
        <v>367973315</v>
      </c>
      <c r="M207" s="118">
        <f t="shared" si="29"/>
        <v>5.645802782287673</v>
      </c>
      <c r="N207" s="41"/>
      <c r="O207" s="41"/>
    </row>
    <row r="208" spans="1:15" ht="39" customHeight="1">
      <c r="A208" s="144" t="s">
        <v>59</v>
      </c>
      <c r="B208" s="48">
        <v>22426883</v>
      </c>
      <c r="C208" s="48">
        <v>122544199</v>
      </c>
      <c r="D208" s="114">
        <f>C208/B208</f>
        <v>5.464165439307816</v>
      </c>
      <c r="E208" s="48">
        <v>31263094</v>
      </c>
      <c r="F208" s="48">
        <v>205019358</v>
      </c>
      <c r="G208" s="114">
        <f>F208/E208</f>
        <v>6.55787165531345</v>
      </c>
      <c r="H208" s="48">
        <v>29509971</v>
      </c>
      <c r="I208" s="48">
        <v>193499440</v>
      </c>
      <c r="J208" s="114">
        <f>I208/H208</f>
        <v>6.55708675552409</v>
      </c>
      <c r="K208" s="48">
        <v>35369969</v>
      </c>
      <c r="L208" s="48">
        <v>240504317</v>
      </c>
      <c r="M208" s="114">
        <f t="shared" si="29"/>
        <v>6.7996756513979415</v>
      </c>
      <c r="N208" s="41"/>
      <c r="O208" s="41"/>
    </row>
    <row r="209" spans="1:15" ht="42" customHeight="1">
      <c r="A209" s="145" t="s">
        <v>64</v>
      </c>
      <c r="B209" s="72">
        <f>SUM(B207:B208)</f>
        <v>66312897</v>
      </c>
      <c r="C209" s="72">
        <f>SUM(C207:C208)</f>
        <v>342776809</v>
      </c>
      <c r="D209" s="115">
        <f>C209/B209</f>
        <v>5.169082101781799</v>
      </c>
      <c r="E209" s="72">
        <f>SUM(E207:E208)</f>
        <v>83920762</v>
      </c>
      <c r="F209" s="72">
        <f>SUM(F207:F208)</f>
        <v>462743952</v>
      </c>
      <c r="G209" s="115">
        <f>F209/E209</f>
        <v>5.51405803488772</v>
      </c>
      <c r="H209" s="72">
        <f>SUM(H207:H208)</f>
        <v>93888647</v>
      </c>
      <c r="I209" s="72">
        <f>SUM(I207:I208)</f>
        <v>494468909</v>
      </c>
      <c r="J209" s="115">
        <f>I209/H209</f>
        <v>5.2665463269483475</v>
      </c>
      <c r="K209" s="72">
        <f>SUM(K207:K208)</f>
        <v>100546407</v>
      </c>
      <c r="L209" s="72">
        <f>SUM(L207:L208)</f>
        <v>608477632</v>
      </c>
      <c r="M209" s="115">
        <f t="shared" si="29"/>
        <v>6.051709356456666</v>
      </c>
      <c r="N209" s="41"/>
      <c r="O209" s="41"/>
    </row>
    <row r="210" spans="1:15" ht="15.75">
      <c r="A210" s="149"/>
      <c r="B210" s="78"/>
      <c r="C210" s="78"/>
      <c r="D210" s="212"/>
      <c r="E210" s="78"/>
      <c r="F210" s="78"/>
      <c r="G210" s="77"/>
      <c r="H210" s="78"/>
      <c r="I210" s="78"/>
      <c r="J210" s="77"/>
      <c r="K210" s="78"/>
      <c r="L210" s="78"/>
      <c r="M210" s="121"/>
      <c r="N210" s="41"/>
      <c r="O210" s="41"/>
    </row>
    <row r="211" spans="1:15" ht="16.5" thickBot="1">
      <c r="A211" s="150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51"/>
      <c r="N211" s="41"/>
      <c r="O211" s="41"/>
    </row>
    <row r="212" spans="1:15" ht="16.5" thickTop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76"/>
      <c r="L212" s="76"/>
      <c r="M212" s="79"/>
      <c r="N212" s="58"/>
      <c r="O212" s="41"/>
    </row>
    <row r="213" spans="1:15" ht="12.75">
      <c r="A213" s="7" t="s">
        <v>110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63"/>
      <c r="N213" s="58"/>
      <c r="O213" s="41"/>
    </row>
    <row r="214" spans="1:15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25"/>
      <c r="L214" s="25"/>
      <c r="M214" s="80"/>
      <c r="N214" s="58"/>
      <c r="O214" s="41"/>
    </row>
    <row r="215" spans="1:15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25"/>
      <c r="L215" s="25"/>
      <c r="M215" s="80"/>
      <c r="N215" s="58"/>
      <c r="O215" s="41"/>
    </row>
    <row r="216" spans="1:15" ht="15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81"/>
      <c r="L216" s="81"/>
      <c r="M216" s="79"/>
      <c r="N216" s="58"/>
      <c r="O216" s="41"/>
    </row>
    <row r="217" spans="1:15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63"/>
      <c r="N217" s="58"/>
      <c r="O217" s="41"/>
    </row>
    <row r="218" spans="1:15" ht="15.75" thickBo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25"/>
      <c r="L218" s="25"/>
      <c r="M218" s="80"/>
      <c r="N218" s="58"/>
      <c r="O218" s="41"/>
    </row>
    <row r="219" spans="1:15" ht="15.75" thickTop="1">
      <c r="A219" s="108"/>
      <c r="B219" s="109"/>
      <c r="C219" s="109"/>
      <c r="D219" s="109"/>
      <c r="E219" s="109"/>
      <c r="F219" s="109"/>
      <c r="G219" s="109"/>
      <c r="H219" s="109"/>
      <c r="I219" s="109"/>
      <c r="J219" s="109"/>
      <c r="K219" s="119"/>
      <c r="L219" s="119"/>
      <c r="M219" s="120"/>
      <c r="N219" s="58"/>
      <c r="O219" s="41"/>
    </row>
    <row r="220" spans="1:15" ht="26.25">
      <c r="A220" s="254" t="s">
        <v>111</v>
      </c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4"/>
      <c r="M220" s="255"/>
      <c r="N220" s="58"/>
      <c r="O220" s="41"/>
    </row>
    <row r="221" spans="1:15" ht="26.25">
      <c r="A221" s="248" t="s">
        <v>65</v>
      </c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50"/>
      <c r="N221" s="41"/>
      <c r="O221" s="41"/>
    </row>
    <row r="222" spans="1:15" ht="26.25">
      <c r="A222" s="248" t="s">
        <v>1</v>
      </c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50"/>
      <c r="N222" s="41"/>
      <c r="O222" s="41"/>
    </row>
    <row r="223" spans="1:15" ht="18">
      <c r="A223" s="89" t="s">
        <v>2</v>
      </c>
      <c r="B223" s="58"/>
      <c r="C223" s="58"/>
      <c r="D223" s="58"/>
      <c r="E223" s="223"/>
      <c r="F223" s="223"/>
      <c r="G223" s="223"/>
      <c r="H223" s="256"/>
      <c r="I223" s="256"/>
      <c r="J223" s="257"/>
      <c r="K223" s="256"/>
      <c r="L223" s="256"/>
      <c r="M223" s="257"/>
      <c r="N223" s="41"/>
      <c r="O223" s="41"/>
    </row>
    <row r="224" spans="1:15" ht="18">
      <c r="A224" s="131"/>
      <c r="B224" s="246">
        <v>2001</v>
      </c>
      <c r="C224" s="246"/>
      <c r="D224" s="246"/>
      <c r="E224" s="246">
        <v>2002</v>
      </c>
      <c r="F224" s="246"/>
      <c r="G224" s="246"/>
      <c r="H224" s="246">
        <v>2003</v>
      </c>
      <c r="I224" s="246"/>
      <c r="J224" s="247"/>
      <c r="K224" s="246">
        <v>2004</v>
      </c>
      <c r="L224" s="246"/>
      <c r="M224" s="247"/>
      <c r="N224" s="58"/>
      <c r="O224" s="41"/>
    </row>
    <row r="225" spans="1:15" ht="15">
      <c r="A225" s="90"/>
      <c r="B225" s="59"/>
      <c r="C225" s="59"/>
      <c r="D225" s="65" t="s">
        <v>3</v>
      </c>
      <c r="E225" s="59"/>
      <c r="F225" s="59"/>
      <c r="G225" s="65" t="s">
        <v>3</v>
      </c>
      <c r="H225" s="59"/>
      <c r="I225" s="59"/>
      <c r="J225" s="91" t="s">
        <v>3</v>
      </c>
      <c r="K225" s="59"/>
      <c r="L225" s="59"/>
      <c r="M225" s="91" t="s">
        <v>3</v>
      </c>
      <c r="N225" s="58"/>
      <c r="O225" s="41"/>
    </row>
    <row r="226" spans="1:15" ht="26.25" thickBot="1">
      <c r="A226" s="92" t="s">
        <v>4</v>
      </c>
      <c r="B226" s="61" t="s">
        <v>5</v>
      </c>
      <c r="C226" s="61" t="s">
        <v>6</v>
      </c>
      <c r="D226" s="83" t="s">
        <v>7</v>
      </c>
      <c r="E226" s="61" t="s">
        <v>5</v>
      </c>
      <c r="F226" s="61" t="s">
        <v>6</v>
      </c>
      <c r="G226" s="83" t="s">
        <v>7</v>
      </c>
      <c r="H226" s="61" t="s">
        <v>5</v>
      </c>
      <c r="I226" s="61" t="s">
        <v>6</v>
      </c>
      <c r="J226" s="93" t="s">
        <v>7</v>
      </c>
      <c r="K226" s="61" t="s">
        <v>5</v>
      </c>
      <c r="L226" s="61" t="s">
        <v>6</v>
      </c>
      <c r="M226" s="93" t="s">
        <v>7</v>
      </c>
      <c r="N226" s="58"/>
      <c r="O226" s="41"/>
    </row>
    <row r="227" spans="1:15" ht="24.75" customHeight="1">
      <c r="A227" s="94" t="s">
        <v>66</v>
      </c>
      <c r="B227" s="25">
        <v>9489383</v>
      </c>
      <c r="C227" s="25">
        <v>7024434</v>
      </c>
      <c r="D227" s="24">
        <f aca="true" t="shared" si="30" ref="D227:D242">(C227/B227)</f>
        <v>0.7402413834492717</v>
      </c>
      <c r="E227" s="25">
        <v>14965052</v>
      </c>
      <c r="F227" s="25">
        <v>13321472</v>
      </c>
      <c r="G227" s="24">
        <f aca="true" t="shared" si="31" ref="G227:G242">(F227/E227)</f>
        <v>0.8901721156732365</v>
      </c>
      <c r="H227" s="25">
        <v>11445562</v>
      </c>
      <c r="I227" s="25">
        <v>14302654</v>
      </c>
      <c r="J227" s="95">
        <f aca="true" t="shared" si="32" ref="J227:J242">(I227/H227)</f>
        <v>1.2496244395862781</v>
      </c>
      <c r="K227" s="25">
        <v>17452263</v>
      </c>
      <c r="L227" s="25">
        <v>23552860</v>
      </c>
      <c r="M227" s="95">
        <f aca="true" t="shared" si="33" ref="M227:M242">(L227/K227)</f>
        <v>1.3495590801032509</v>
      </c>
      <c r="N227" s="58"/>
      <c r="O227" s="41"/>
    </row>
    <row r="228" spans="1:15" ht="24.75" customHeight="1">
      <c r="A228" s="96" t="s">
        <v>67</v>
      </c>
      <c r="B228" s="28">
        <v>1084087</v>
      </c>
      <c r="C228" s="28">
        <v>1019242</v>
      </c>
      <c r="D228" s="29">
        <f t="shared" si="30"/>
        <v>0.9401846899741442</v>
      </c>
      <c r="E228" s="28">
        <v>1706554</v>
      </c>
      <c r="F228" s="28">
        <v>1146650</v>
      </c>
      <c r="G228" s="29">
        <f t="shared" si="31"/>
        <v>0.6719095909065872</v>
      </c>
      <c r="H228" s="28">
        <v>1292987</v>
      </c>
      <c r="I228" s="28">
        <v>1326314</v>
      </c>
      <c r="J228" s="97">
        <f t="shared" si="32"/>
        <v>1.0257752011427803</v>
      </c>
      <c r="K228" s="28">
        <v>1244314</v>
      </c>
      <c r="L228" s="28">
        <v>1923532</v>
      </c>
      <c r="M228" s="97">
        <f t="shared" si="33"/>
        <v>1.5458573961234865</v>
      </c>
      <c r="N228" s="58"/>
      <c r="O228" s="41"/>
    </row>
    <row r="229" spans="1:15" ht="24.75" customHeight="1">
      <c r="A229" s="96" t="s">
        <v>68</v>
      </c>
      <c r="B229" s="28">
        <v>108066</v>
      </c>
      <c r="C229" s="28">
        <v>110007</v>
      </c>
      <c r="D229" s="29">
        <f t="shared" si="30"/>
        <v>1.01796124590528</v>
      </c>
      <c r="E229" s="28">
        <v>101734</v>
      </c>
      <c r="F229" s="28">
        <v>104507</v>
      </c>
      <c r="G229" s="29">
        <f t="shared" si="31"/>
        <v>1.0272573574222974</v>
      </c>
      <c r="H229" s="28">
        <v>87688</v>
      </c>
      <c r="I229" s="28">
        <v>91058</v>
      </c>
      <c r="J229" s="97">
        <f t="shared" si="32"/>
        <v>1.0384317124349969</v>
      </c>
      <c r="K229" s="28">
        <v>140802</v>
      </c>
      <c r="L229" s="28">
        <v>223599</v>
      </c>
      <c r="M229" s="97">
        <f t="shared" si="33"/>
        <v>1.5880385221800826</v>
      </c>
      <c r="N229" s="58"/>
      <c r="O229" s="41"/>
    </row>
    <row r="230" spans="1:15" ht="24.75" customHeight="1">
      <c r="A230" s="96" t="s">
        <v>69</v>
      </c>
      <c r="B230" s="28">
        <v>103375</v>
      </c>
      <c r="C230" s="28">
        <v>108258</v>
      </c>
      <c r="D230" s="29">
        <f t="shared" si="30"/>
        <v>1.0472357920193471</v>
      </c>
      <c r="E230" s="28">
        <v>59252</v>
      </c>
      <c r="F230" s="28">
        <v>35269</v>
      </c>
      <c r="G230" s="29">
        <f t="shared" si="31"/>
        <v>0.5952372915682171</v>
      </c>
      <c r="H230" s="28">
        <v>6622</v>
      </c>
      <c r="I230" s="28">
        <v>2989</v>
      </c>
      <c r="J230" s="97">
        <f t="shared" si="32"/>
        <v>0.4513742071881607</v>
      </c>
      <c r="K230" s="82" t="s">
        <v>82</v>
      </c>
      <c r="L230" s="82" t="s">
        <v>82</v>
      </c>
      <c r="M230" s="97" t="s">
        <v>82</v>
      </c>
      <c r="N230" s="58"/>
      <c r="O230" s="41"/>
    </row>
    <row r="231" spans="1:15" ht="24.75" customHeight="1">
      <c r="A231" s="96" t="s">
        <v>70</v>
      </c>
      <c r="B231" s="28">
        <v>1772378</v>
      </c>
      <c r="C231" s="28">
        <v>3461082</v>
      </c>
      <c r="D231" s="29">
        <f t="shared" si="30"/>
        <v>1.9527899804669206</v>
      </c>
      <c r="E231" s="28">
        <v>400864</v>
      </c>
      <c r="F231" s="28">
        <v>2613290</v>
      </c>
      <c r="G231" s="29">
        <f t="shared" si="31"/>
        <v>6.519143649716612</v>
      </c>
      <c r="H231" s="28">
        <v>452355</v>
      </c>
      <c r="I231" s="28">
        <v>3523306</v>
      </c>
      <c r="J231" s="97">
        <f t="shared" si="32"/>
        <v>7.788807463164992</v>
      </c>
      <c r="K231" s="28">
        <v>851828</v>
      </c>
      <c r="L231" s="28">
        <v>4175111</v>
      </c>
      <c r="M231" s="97">
        <f t="shared" si="33"/>
        <v>4.9013544987955315</v>
      </c>
      <c r="N231" s="58"/>
      <c r="O231" s="41"/>
    </row>
    <row r="232" spans="1:15" ht="45">
      <c r="A232" s="122" t="s">
        <v>71</v>
      </c>
      <c r="B232" s="32">
        <f>SUM(B227:B231)</f>
        <v>12557289</v>
      </c>
      <c r="C232" s="32">
        <f>SUM(C227:C231)</f>
        <v>11723023</v>
      </c>
      <c r="D232" s="33">
        <f t="shared" si="30"/>
        <v>0.9335632077911085</v>
      </c>
      <c r="E232" s="32">
        <f>SUM(E227:E231)</f>
        <v>17233456</v>
      </c>
      <c r="F232" s="32">
        <f>SUM(F227:F231)</f>
        <v>17221188</v>
      </c>
      <c r="G232" s="33">
        <f t="shared" si="31"/>
        <v>0.9992881288581931</v>
      </c>
      <c r="H232" s="32">
        <f>SUM(H227:H231)</f>
        <v>13285214</v>
      </c>
      <c r="I232" s="32">
        <f>SUM(I227:I231)</f>
        <v>19246321</v>
      </c>
      <c r="J232" s="99">
        <f t="shared" si="32"/>
        <v>1.4487023694161043</v>
      </c>
      <c r="K232" s="32">
        <f>SUM(K227:K231)</f>
        <v>19689207</v>
      </c>
      <c r="L232" s="32">
        <f>SUM(L227:L231)</f>
        <v>29875102</v>
      </c>
      <c r="M232" s="99">
        <f t="shared" si="33"/>
        <v>1.517333938334845</v>
      </c>
      <c r="N232" s="58"/>
      <c r="O232" s="41"/>
    </row>
    <row r="233" spans="1:15" ht="24.75" customHeight="1">
      <c r="A233" s="96" t="s">
        <v>72</v>
      </c>
      <c r="B233" s="28">
        <v>408737</v>
      </c>
      <c r="C233" s="28">
        <v>3121996</v>
      </c>
      <c r="D233" s="29">
        <f t="shared" si="30"/>
        <v>7.638153629350903</v>
      </c>
      <c r="E233" s="28">
        <v>888877</v>
      </c>
      <c r="F233" s="28">
        <v>5176166</v>
      </c>
      <c r="G233" s="29">
        <f t="shared" si="31"/>
        <v>5.823264636164509</v>
      </c>
      <c r="H233" s="28">
        <v>366011</v>
      </c>
      <c r="I233" s="28">
        <v>2784082</v>
      </c>
      <c r="J233" s="97">
        <f t="shared" si="32"/>
        <v>7.6065528085221485</v>
      </c>
      <c r="K233" s="28">
        <v>465175</v>
      </c>
      <c r="L233" s="28">
        <v>4941361</v>
      </c>
      <c r="M233" s="97">
        <f t="shared" si="33"/>
        <v>10.62258504863761</v>
      </c>
      <c r="N233" s="58"/>
      <c r="O233" s="41"/>
    </row>
    <row r="234" spans="1:15" ht="24.75" customHeight="1">
      <c r="A234" s="96" t="s">
        <v>73</v>
      </c>
      <c r="B234" s="28">
        <v>1806283</v>
      </c>
      <c r="C234" s="28">
        <v>10177253</v>
      </c>
      <c r="D234" s="29">
        <f t="shared" si="30"/>
        <v>5.634362389503749</v>
      </c>
      <c r="E234" s="28">
        <v>2147641</v>
      </c>
      <c r="F234" s="28">
        <v>11808497</v>
      </c>
      <c r="G234" s="29">
        <f t="shared" si="31"/>
        <v>5.498357034532308</v>
      </c>
      <c r="H234" s="28">
        <v>2432967</v>
      </c>
      <c r="I234" s="28">
        <v>12129285</v>
      </c>
      <c r="J234" s="97">
        <f t="shared" si="32"/>
        <v>4.985388211184122</v>
      </c>
      <c r="K234" s="28">
        <v>2652060</v>
      </c>
      <c r="L234" s="28">
        <v>15392741</v>
      </c>
      <c r="M234" s="97">
        <f t="shared" si="33"/>
        <v>5.804069666598795</v>
      </c>
      <c r="N234" s="58"/>
      <c r="O234" s="41"/>
    </row>
    <row r="235" spans="1:15" ht="24.75" customHeight="1">
      <c r="A235" s="96" t="s">
        <v>74</v>
      </c>
      <c r="B235" s="28">
        <v>30217</v>
      </c>
      <c r="C235" s="28">
        <v>67133</v>
      </c>
      <c r="D235" s="29">
        <f t="shared" si="30"/>
        <v>2.221696396068438</v>
      </c>
      <c r="E235" s="28">
        <v>24477</v>
      </c>
      <c r="F235" s="28">
        <v>54848</v>
      </c>
      <c r="G235" s="29">
        <f t="shared" si="31"/>
        <v>2.240797483351718</v>
      </c>
      <c r="H235" s="28">
        <v>2031</v>
      </c>
      <c r="I235" s="28">
        <v>13119</v>
      </c>
      <c r="J235" s="97">
        <f t="shared" si="32"/>
        <v>6.459379615952733</v>
      </c>
      <c r="K235" s="28">
        <v>16423</v>
      </c>
      <c r="L235" s="28">
        <v>124363</v>
      </c>
      <c r="M235" s="97">
        <f t="shared" si="33"/>
        <v>7.572489800888997</v>
      </c>
      <c r="N235" s="58"/>
      <c r="O235" s="41"/>
    </row>
    <row r="236" spans="1:15" ht="24.75" customHeight="1">
      <c r="A236" s="96" t="s">
        <v>75</v>
      </c>
      <c r="B236" s="28">
        <v>769780</v>
      </c>
      <c r="C236" s="28">
        <v>6346820</v>
      </c>
      <c r="D236" s="29">
        <f t="shared" si="30"/>
        <v>8.244979084933357</v>
      </c>
      <c r="E236" s="28">
        <v>683504</v>
      </c>
      <c r="F236" s="28">
        <v>6196644</v>
      </c>
      <c r="G236" s="29">
        <f t="shared" si="31"/>
        <v>9.065995224607317</v>
      </c>
      <c r="H236" s="28">
        <v>917719</v>
      </c>
      <c r="I236" s="28">
        <v>9837744</v>
      </c>
      <c r="J236" s="97">
        <f t="shared" si="32"/>
        <v>10.719778058425291</v>
      </c>
      <c r="K236" s="28">
        <v>1120749</v>
      </c>
      <c r="L236" s="28">
        <v>11807623</v>
      </c>
      <c r="M236" s="97">
        <f t="shared" si="33"/>
        <v>10.535474936850267</v>
      </c>
      <c r="N236" s="58"/>
      <c r="O236" s="41"/>
    </row>
    <row r="237" spans="1:15" ht="24.75" customHeight="1">
      <c r="A237" s="96" t="s">
        <v>76</v>
      </c>
      <c r="B237" s="28">
        <v>7290</v>
      </c>
      <c r="C237" s="28">
        <v>7424</v>
      </c>
      <c r="D237" s="29">
        <f t="shared" si="30"/>
        <v>1.0183813443072702</v>
      </c>
      <c r="E237" s="28">
        <v>16740</v>
      </c>
      <c r="F237" s="28">
        <v>17818</v>
      </c>
      <c r="G237" s="29">
        <f t="shared" si="31"/>
        <v>1.0643966547192354</v>
      </c>
      <c r="H237" s="28">
        <v>19592</v>
      </c>
      <c r="I237" s="28">
        <v>19910</v>
      </c>
      <c r="J237" s="97">
        <f t="shared" si="32"/>
        <v>1.0162311147407106</v>
      </c>
      <c r="K237" s="28">
        <v>39798</v>
      </c>
      <c r="L237" s="28">
        <v>57597</v>
      </c>
      <c r="M237" s="97">
        <f t="shared" si="33"/>
        <v>1.4472335293230816</v>
      </c>
      <c r="N237" s="58"/>
      <c r="O237" s="41"/>
    </row>
    <row r="238" spans="1:15" ht="60">
      <c r="A238" s="122" t="s">
        <v>77</v>
      </c>
      <c r="B238" s="32">
        <f>SUM(B233:B237)</f>
        <v>3022307</v>
      </c>
      <c r="C238" s="32">
        <f>SUM(C233:C237)</f>
        <v>19720626</v>
      </c>
      <c r="D238" s="33">
        <f t="shared" si="30"/>
        <v>6.525024095831429</v>
      </c>
      <c r="E238" s="32">
        <f>SUM(E233:E237)</f>
        <v>3761239</v>
      </c>
      <c r="F238" s="32">
        <f>SUM(F233:F237)</f>
        <v>23253973</v>
      </c>
      <c r="G238" s="33">
        <f t="shared" si="31"/>
        <v>6.182530012051879</v>
      </c>
      <c r="H238" s="32">
        <f>SUM(H233:H237)</f>
        <v>3738320</v>
      </c>
      <c r="I238" s="32">
        <f>SUM(I233:I237)</f>
        <v>24784140</v>
      </c>
      <c r="J238" s="99">
        <f t="shared" si="32"/>
        <v>6.629753472147916</v>
      </c>
      <c r="K238" s="32">
        <f>SUM(K233:K237)</f>
        <v>4294205</v>
      </c>
      <c r="L238" s="32">
        <f>SUM(L233:L237)</f>
        <v>32323685</v>
      </c>
      <c r="M238" s="99">
        <f t="shared" si="33"/>
        <v>7.527280369707547</v>
      </c>
      <c r="N238" s="41"/>
      <c r="O238" s="41"/>
    </row>
    <row r="239" spans="1:15" ht="24.75" customHeight="1">
      <c r="A239" s="96" t="s">
        <v>78</v>
      </c>
      <c r="B239" s="28">
        <v>484174</v>
      </c>
      <c r="C239" s="28">
        <v>11029659</v>
      </c>
      <c r="D239" s="29">
        <f t="shared" si="30"/>
        <v>22.780362018613143</v>
      </c>
      <c r="E239" s="28">
        <v>432833</v>
      </c>
      <c r="F239" s="28">
        <v>5164144</v>
      </c>
      <c r="G239" s="29">
        <f t="shared" si="31"/>
        <v>11.931031136720167</v>
      </c>
      <c r="H239" s="28">
        <v>355677</v>
      </c>
      <c r="I239" s="28">
        <v>5339460</v>
      </c>
      <c r="J239" s="97">
        <f t="shared" si="32"/>
        <v>15.012103678337368</v>
      </c>
      <c r="K239" s="28">
        <v>297108</v>
      </c>
      <c r="L239" s="28">
        <v>4401906</v>
      </c>
      <c r="M239" s="97">
        <f t="shared" si="33"/>
        <v>14.815844743325659</v>
      </c>
      <c r="N239" s="41"/>
      <c r="O239" s="41"/>
    </row>
    <row r="240" spans="1:15" ht="24.75" customHeight="1">
      <c r="A240" s="96" t="s">
        <v>79</v>
      </c>
      <c r="B240" s="28">
        <v>2609988</v>
      </c>
      <c r="C240" s="28">
        <v>65789491</v>
      </c>
      <c r="D240" s="29">
        <f t="shared" si="30"/>
        <v>25.206817425980503</v>
      </c>
      <c r="E240" s="28">
        <v>2905551</v>
      </c>
      <c r="F240" s="28">
        <v>72815010</v>
      </c>
      <c r="G240" s="29">
        <f t="shared" si="31"/>
        <v>25.060654588406813</v>
      </c>
      <c r="H240" s="28">
        <v>2942374</v>
      </c>
      <c r="I240" s="28">
        <v>83461230</v>
      </c>
      <c r="J240" s="97">
        <f t="shared" si="32"/>
        <v>28.36526899707515</v>
      </c>
      <c r="K240" s="28">
        <v>3480840</v>
      </c>
      <c r="L240" s="28">
        <v>100970924</v>
      </c>
      <c r="M240" s="97">
        <f t="shared" si="33"/>
        <v>29.00763149124924</v>
      </c>
      <c r="N240" s="41"/>
      <c r="O240" s="41"/>
    </row>
    <row r="241" spans="1:15" ht="24.75" customHeight="1">
      <c r="A241" s="96" t="s">
        <v>80</v>
      </c>
      <c r="B241" s="28">
        <v>277</v>
      </c>
      <c r="C241" s="28">
        <v>1956</v>
      </c>
      <c r="D241" s="29">
        <f t="shared" si="30"/>
        <v>7.061371841155235</v>
      </c>
      <c r="E241" s="28">
        <v>3773</v>
      </c>
      <c r="F241" s="28">
        <v>4980</v>
      </c>
      <c r="G241" s="29">
        <f t="shared" si="31"/>
        <v>1.3199045852107076</v>
      </c>
      <c r="H241" s="28">
        <v>3298</v>
      </c>
      <c r="I241" s="28">
        <v>1504</v>
      </c>
      <c r="J241" s="97">
        <f t="shared" si="32"/>
        <v>0.45603395997574286</v>
      </c>
      <c r="K241" s="28">
        <v>17</v>
      </c>
      <c r="L241" s="28">
        <v>240</v>
      </c>
      <c r="M241" s="97">
        <f t="shared" si="33"/>
        <v>14.117647058823529</v>
      </c>
      <c r="N241" s="41"/>
      <c r="O241" s="41"/>
    </row>
    <row r="242" spans="1:15" ht="75">
      <c r="A242" s="122" t="s">
        <v>81</v>
      </c>
      <c r="B242" s="32">
        <f>SUM(B239:B241)</f>
        <v>3094439</v>
      </c>
      <c r="C242" s="32">
        <f>SUM(C239:C241)</f>
        <v>76821106</v>
      </c>
      <c r="D242" s="33">
        <f t="shared" si="30"/>
        <v>24.82553574331244</v>
      </c>
      <c r="E242" s="32">
        <f>SUM(E239:E241)</f>
        <v>3342157</v>
      </c>
      <c r="F242" s="32">
        <f>SUM(F239:F241)</f>
        <v>77984134</v>
      </c>
      <c r="G242" s="33">
        <f t="shared" si="31"/>
        <v>23.33347416054961</v>
      </c>
      <c r="H242" s="32">
        <f>SUM(H239:H241)</f>
        <v>3301349</v>
      </c>
      <c r="I242" s="32">
        <f>SUM(I239:I241)</f>
        <v>88802194</v>
      </c>
      <c r="J242" s="99">
        <f t="shared" si="32"/>
        <v>26.898759870586236</v>
      </c>
      <c r="K242" s="32">
        <f>SUM(K239:K241)</f>
        <v>3777965</v>
      </c>
      <c r="L242" s="32">
        <f>SUM(L239:L241)</f>
        <v>105373070</v>
      </c>
      <c r="M242" s="99">
        <f t="shared" si="33"/>
        <v>27.89148920119694</v>
      </c>
      <c r="N242" s="41"/>
      <c r="O242" s="41"/>
    </row>
    <row r="243" spans="1:15" ht="15">
      <c r="A243" s="96"/>
      <c r="B243" s="42"/>
      <c r="C243" s="42"/>
      <c r="D243" s="29"/>
      <c r="E243" s="42"/>
      <c r="F243" s="42"/>
      <c r="G243" s="29"/>
      <c r="H243" s="42"/>
      <c r="I243" s="42"/>
      <c r="J243" s="97"/>
      <c r="K243" s="42"/>
      <c r="L243" s="42"/>
      <c r="M243" s="97"/>
      <c r="N243" s="41"/>
      <c r="O243" s="41"/>
    </row>
    <row r="244" spans="1:15" ht="78.75">
      <c r="A244" s="123" t="s">
        <v>102</v>
      </c>
      <c r="B244" s="36">
        <f>SUM(B242,B238,B232)</f>
        <v>18674035</v>
      </c>
      <c r="C244" s="36">
        <f>SUM(C242,C238,C232)</f>
        <v>108264755</v>
      </c>
      <c r="D244" s="29">
        <f>(C244/B244)</f>
        <v>5.797609086627502</v>
      </c>
      <c r="E244" s="36">
        <f>SUM(E242,E238,E232)</f>
        <v>24336852</v>
      </c>
      <c r="F244" s="36">
        <f>SUM(F242,F238,F232)</f>
        <v>118459295</v>
      </c>
      <c r="G244" s="29">
        <f>(F244/E244)</f>
        <v>4.8674863536171395</v>
      </c>
      <c r="H244" s="36">
        <f>SUM(H242,H238,H232)</f>
        <v>20324883</v>
      </c>
      <c r="I244" s="36">
        <f>SUM(I242,I238,I232)</f>
        <v>132832655</v>
      </c>
      <c r="J244" s="97">
        <f>(I244/H244)</f>
        <v>6.5354696014732285</v>
      </c>
      <c r="K244" s="36">
        <f>SUM(K242,K238,K232)</f>
        <v>27761377</v>
      </c>
      <c r="L244" s="36">
        <f>SUM(L242,L238,L232)</f>
        <v>167571857</v>
      </c>
      <c r="M244" s="97">
        <f>(L244/K244)</f>
        <v>6.036150764423537</v>
      </c>
      <c r="N244" s="41"/>
      <c r="O244" s="41"/>
    </row>
    <row r="245" spans="1:15" ht="15.75" thickBot="1">
      <c r="A245" s="101"/>
      <c r="B245" s="124"/>
      <c r="C245" s="106"/>
      <c r="D245" s="125"/>
      <c r="E245" s="106"/>
      <c r="F245" s="106"/>
      <c r="G245" s="125"/>
      <c r="H245" s="106"/>
      <c r="I245" s="106"/>
      <c r="J245" s="125"/>
      <c r="K245" s="106"/>
      <c r="L245" s="106"/>
      <c r="M245" s="126"/>
      <c r="N245" s="41"/>
      <c r="O245" s="41"/>
    </row>
    <row r="246" spans="1:15" ht="15.75" thickTop="1">
      <c r="A246" s="57"/>
      <c r="B246" s="58"/>
      <c r="C246" s="58"/>
      <c r="D246" s="58"/>
      <c r="E246" s="58"/>
      <c r="F246" s="58"/>
      <c r="G246" s="58"/>
      <c r="H246" s="58"/>
      <c r="I246" s="58"/>
      <c r="J246" s="58"/>
      <c r="K246" s="41"/>
      <c r="L246" s="41"/>
      <c r="M246" s="58"/>
      <c r="N246" s="41"/>
      <c r="O246" s="41"/>
    </row>
    <row r="247" spans="1:15" ht="12.75">
      <c r="A247" s="7" t="s">
        <v>110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41"/>
      <c r="L247" s="41"/>
      <c r="M247" s="41"/>
      <c r="N247" s="41"/>
      <c r="O247" s="41"/>
    </row>
    <row r="248" spans="1:15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41"/>
      <c r="L248" s="41"/>
      <c r="M248" s="41"/>
      <c r="N248" s="41"/>
      <c r="O248" s="41"/>
    </row>
    <row r="249" spans="1:15" ht="13.5" thickBo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41"/>
      <c r="L249" s="41"/>
      <c r="M249" s="41"/>
      <c r="N249" s="41"/>
      <c r="O249" s="41"/>
    </row>
    <row r="250" spans="1:15" ht="13.5" thickTop="1">
      <c r="A250" s="108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10"/>
      <c r="N250" s="41"/>
      <c r="O250" s="41"/>
    </row>
    <row r="251" spans="1:15" ht="26.25">
      <c r="A251" s="254" t="s">
        <v>111</v>
      </c>
      <c r="B251" s="244"/>
      <c r="C251" s="244"/>
      <c r="D251" s="244"/>
      <c r="E251" s="244"/>
      <c r="F251" s="244"/>
      <c r="G251" s="244"/>
      <c r="H251" s="244"/>
      <c r="I251" s="244"/>
      <c r="J251" s="244"/>
      <c r="K251" s="244"/>
      <c r="L251" s="244"/>
      <c r="M251" s="255"/>
      <c r="N251" s="41"/>
      <c r="O251" s="41"/>
    </row>
    <row r="252" spans="1:15" ht="26.25">
      <c r="A252" s="248" t="s">
        <v>65</v>
      </c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50"/>
      <c r="N252" s="41"/>
      <c r="O252" s="41"/>
    </row>
    <row r="253" spans="1:15" ht="26.25">
      <c r="A253" s="248" t="s">
        <v>1</v>
      </c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50"/>
      <c r="N253" s="41"/>
      <c r="O253" s="41"/>
    </row>
    <row r="254" spans="1:15" ht="18">
      <c r="A254" s="89" t="s">
        <v>24</v>
      </c>
      <c r="B254" s="58"/>
      <c r="C254" s="58"/>
      <c r="D254" s="58"/>
      <c r="E254" s="58"/>
      <c r="F254" s="58"/>
      <c r="G254" s="58"/>
      <c r="H254" s="58"/>
      <c r="I254" s="58"/>
      <c r="J254" s="88"/>
      <c r="K254" s="58"/>
      <c r="L254" s="58"/>
      <c r="M254" s="88"/>
      <c r="N254" s="41"/>
      <c r="O254" s="41"/>
    </row>
    <row r="255" spans="1:15" ht="18">
      <c r="A255" s="131"/>
      <c r="B255" s="246">
        <v>2001</v>
      </c>
      <c r="C255" s="246"/>
      <c r="D255" s="246"/>
      <c r="E255" s="246">
        <v>2002</v>
      </c>
      <c r="F255" s="246"/>
      <c r="G255" s="246"/>
      <c r="H255" s="246">
        <v>2003</v>
      </c>
      <c r="I255" s="246"/>
      <c r="J255" s="247"/>
      <c r="K255" s="246">
        <v>2004</v>
      </c>
      <c r="L255" s="246"/>
      <c r="M255" s="247"/>
      <c r="N255" s="41"/>
      <c r="O255" s="41"/>
    </row>
    <row r="256" spans="1:15" ht="15" customHeight="1">
      <c r="A256" s="90"/>
      <c r="B256" s="59"/>
      <c r="C256" s="59"/>
      <c r="D256" s="65" t="s">
        <v>3</v>
      </c>
      <c r="E256" s="59"/>
      <c r="F256" s="59"/>
      <c r="G256" s="65" t="s">
        <v>3</v>
      </c>
      <c r="H256" s="59"/>
      <c r="I256" s="59"/>
      <c r="J256" s="91" t="s">
        <v>3</v>
      </c>
      <c r="K256" s="59"/>
      <c r="L256" s="59"/>
      <c r="M256" s="91" t="s">
        <v>3</v>
      </c>
      <c r="N256" s="41"/>
      <c r="O256" s="41"/>
    </row>
    <row r="257" spans="1:15" ht="32.25" customHeight="1" thickBot="1">
      <c r="A257" s="92" t="s">
        <v>4</v>
      </c>
      <c r="B257" s="61" t="s">
        <v>5</v>
      </c>
      <c r="C257" s="61" t="s">
        <v>6</v>
      </c>
      <c r="D257" s="83" t="s">
        <v>7</v>
      </c>
      <c r="E257" s="61" t="s">
        <v>5</v>
      </c>
      <c r="F257" s="61" t="s">
        <v>6</v>
      </c>
      <c r="G257" s="83" t="s">
        <v>7</v>
      </c>
      <c r="H257" s="61" t="s">
        <v>5</v>
      </c>
      <c r="I257" s="61" t="s">
        <v>6</v>
      </c>
      <c r="J257" s="93" t="s">
        <v>7</v>
      </c>
      <c r="K257" s="61" t="s">
        <v>5</v>
      </c>
      <c r="L257" s="61" t="s">
        <v>6</v>
      </c>
      <c r="M257" s="93" t="s">
        <v>7</v>
      </c>
      <c r="N257" s="41"/>
      <c r="O257" s="41"/>
    </row>
    <row r="258" spans="1:15" ht="24.75" customHeight="1">
      <c r="A258" s="94" t="s">
        <v>66</v>
      </c>
      <c r="B258" s="25">
        <v>18140751</v>
      </c>
      <c r="C258" s="25">
        <v>32387866</v>
      </c>
      <c r="D258" s="24">
        <f>(C258/B258)</f>
        <v>1.7853652255080288</v>
      </c>
      <c r="E258" s="25">
        <v>24074118</v>
      </c>
      <c r="F258" s="25">
        <v>37027587</v>
      </c>
      <c r="G258" s="24">
        <f>(F258/E258)</f>
        <v>1.5380661920823018</v>
      </c>
      <c r="H258" s="25">
        <v>28564962</v>
      </c>
      <c r="I258" s="25">
        <v>48769385</v>
      </c>
      <c r="J258" s="95">
        <f>(I258/H258)</f>
        <v>1.7073148915794112</v>
      </c>
      <c r="K258" s="25">
        <v>29115716</v>
      </c>
      <c r="L258" s="25">
        <v>56796107</v>
      </c>
      <c r="M258" s="95">
        <f>(L258/K258)</f>
        <v>1.9507027407466127</v>
      </c>
      <c r="N258" s="41"/>
      <c r="O258" s="41"/>
    </row>
    <row r="259" spans="1:15" ht="24.75" customHeight="1">
      <c r="A259" s="96" t="s">
        <v>67</v>
      </c>
      <c r="B259" s="28">
        <v>85869</v>
      </c>
      <c r="C259" s="28">
        <v>97547</v>
      </c>
      <c r="D259" s="29">
        <f>(C259/B259)</f>
        <v>1.1359978572010854</v>
      </c>
      <c r="E259" s="28">
        <v>330977</v>
      </c>
      <c r="F259" s="28">
        <v>617371</v>
      </c>
      <c r="G259" s="29">
        <f>(F259/E259)</f>
        <v>1.8652987971973884</v>
      </c>
      <c r="H259" s="28">
        <v>185305</v>
      </c>
      <c r="I259" s="28">
        <v>331726</v>
      </c>
      <c r="J259" s="97">
        <f>(I259/H259)</f>
        <v>1.7901621650791937</v>
      </c>
      <c r="K259" s="28">
        <v>191840</v>
      </c>
      <c r="L259" s="28">
        <v>551986</v>
      </c>
      <c r="M259" s="97">
        <f>(L259/K259)</f>
        <v>2.8773248540450376</v>
      </c>
      <c r="N259" s="41"/>
      <c r="O259" s="41"/>
    </row>
    <row r="260" spans="1:15" ht="24.75" customHeight="1">
      <c r="A260" s="96" t="s">
        <v>68</v>
      </c>
      <c r="B260" s="28">
        <v>124246</v>
      </c>
      <c r="C260" s="28">
        <v>300796</v>
      </c>
      <c r="D260" s="29">
        <f>(C260/B260)</f>
        <v>2.4209712988748127</v>
      </c>
      <c r="E260" s="28">
        <v>212055</v>
      </c>
      <c r="F260" s="28">
        <v>437345</v>
      </c>
      <c r="G260" s="29">
        <f>(F260/E260)</f>
        <v>2.0624130532173255</v>
      </c>
      <c r="H260" s="28">
        <v>304849</v>
      </c>
      <c r="I260" s="28">
        <v>597880</v>
      </c>
      <c r="J260" s="97">
        <f>(I260/H260)</f>
        <v>1.9612332663056136</v>
      </c>
      <c r="K260" s="28">
        <v>532316</v>
      </c>
      <c r="L260" s="28">
        <v>1560437</v>
      </c>
      <c r="M260" s="97">
        <f>(L260/K260)</f>
        <v>2.931411041561779</v>
      </c>
      <c r="N260" s="41"/>
      <c r="O260" s="41"/>
    </row>
    <row r="261" spans="1:15" ht="24.75" customHeight="1">
      <c r="A261" s="96" t="s">
        <v>69</v>
      </c>
      <c r="B261" s="28">
        <v>0</v>
      </c>
      <c r="C261" s="28">
        <v>0</v>
      </c>
      <c r="D261" s="29" t="s">
        <v>82</v>
      </c>
      <c r="E261" s="82" t="s">
        <v>82</v>
      </c>
      <c r="F261" s="82" t="s">
        <v>82</v>
      </c>
      <c r="G261" s="29" t="s">
        <v>82</v>
      </c>
      <c r="H261" s="82">
        <v>3547</v>
      </c>
      <c r="I261" s="82">
        <v>8348</v>
      </c>
      <c r="J261" s="97">
        <f>(I261/H261)</f>
        <v>2.3535382012968706</v>
      </c>
      <c r="K261" s="82">
        <v>508</v>
      </c>
      <c r="L261" s="82">
        <v>4008</v>
      </c>
      <c r="M261" s="97">
        <f>(L261/K261)</f>
        <v>7.889763779527559</v>
      </c>
      <c r="N261" s="41"/>
      <c r="O261" s="41"/>
    </row>
    <row r="262" spans="1:15" ht="24.75" customHeight="1">
      <c r="A262" s="96" t="s">
        <v>70</v>
      </c>
      <c r="B262" s="28">
        <v>8653612</v>
      </c>
      <c r="C262" s="28">
        <v>48615878</v>
      </c>
      <c r="D262" s="29">
        <f aca="true" t="shared" si="34" ref="D262:D273">(C262/B262)</f>
        <v>5.617986801349541</v>
      </c>
      <c r="E262" s="28">
        <v>11675201</v>
      </c>
      <c r="F262" s="28">
        <v>70010548</v>
      </c>
      <c r="G262" s="29">
        <f aca="true" t="shared" si="35" ref="G262:G267">(F262/E262)</f>
        <v>5.996517576014323</v>
      </c>
      <c r="H262" s="28">
        <v>13351176</v>
      </c>
      <c r="I262" s="28">
        <v>95582862</v>
      </c>
      <c r="J262" s="97">
        <f aca="true" t="shared" si="36" ref="J262:J268">(I262/H262)</f>
        <v>7.159134296484445</v>
      </c>
      <c r="K262" s="28">
        <v>13254217</v>
      </c>
      <c r="L262" s="28">
        <v>92230047</v>
      </c>
      <c r="M262" s="97">
        <f aca="true" t="shared" si="37" ref="M262:M267">(L262/K262)</f>
        <v>6.958543609177366</v>
      </c>
      <c r="N262" s="41"/>
      <c r="O262" s="41"/>
    </row>
    <row r="263" spans="1:15" ht="45">
      <c r="A263" s="122" t="s">
        <v>71</v>
      </c>
      <c r="B263" s="32">
        <f>SUM(B258:B262)</f>
        <v>27004478</v>
      </c>
      <c r="C263" s="32">
        <f>SUM(C258:C262)</f>
        <v>81402087</v>
      </c>
      <c r="D263" s="33">
        <f t="shared" si="34"/>
        <v>3.0143921685877433</v>
      </c>
      <c r="E263" s="32">
        <f>SUM(E258:E262)</f>
        <v>36292351</v>
      </c>
      <c r="F263" s="32">
        <f>SUM(F258:F262)</f>
        <v>108092851</v>
      </c>
      <c r="G263" s="33">
        <f t="shared" si="35"/>
        <v>2.9783920859797703</v>
      </c>
      <c r="H263" s="32">
        <f>SUM(H258:H262)</f>
        <v>42409839</v>
      </c>
      <c r="I263" s="32">
        <f>SUM(I258:I262)</f>
        <v>145290201</v>
      </c>
      <c r="J263" s="99">
        <f t="shared" si="36"/>
        <v>3.4258607065214277</v>
      </c>
      <c r="K263" s="32">
        <f>SUM(K258:K262)</f>
        <v>43094597</v>
      </c>
      <c r="L263" s="32">
        <f>SUM(L258:L262)</f>
        <v>151142585</v>
      </c>
      <c r="M263" s="99">
        <f t="shared" si="37"/>
        <v>3.507228179903852</v>
      </c>
      <c r="N263" s="41"/>
      <c r="O263" s="41"/>
    </row>
    <row r="264" spans="1:15" ht="24.75" customHeight="1">
      <c r="A264" s="96" t="s">
        <v>72</v>
      </c>
      <c r="B264" s="28">
        <v>983134</v>
      </c>
      <c r="C264" s="28">
        <v>8289538</v>
      </c>
      <c r="D264" s="29">
        <f t="shared" si="34"/>
        <v>8.431747859396582</v>
      </c>
      <c r="E264" s="28">
        <v>1676588</v>
      </c>
      <c r="F264" s="28">
        <v>12545600</v>
      </c>
      <c r="G264" s="29">
        <f t="shared" si="35"/>
        <v>7.4828162911818525</v>
      </c>
      <c r="H264" s="28">
        <v>1777681</v>
      </c>
      <c r="I264" s="28">
        <v>15819972</v>
      </c>
      <c r="J264" s="97">
        <f t="shared" si="36"/>
        <v>8.899218701218048</v>
      </c>
      <c r="K264" s="28">
        <v>1462324</v>
      </c>
      <c r="L264" s="28">
        <v>15852632</v>
      </c>
      <c r="M264" s="97">
        <f t="shared" si="37"/>
        <v>10.840711087282983</v>
      </c>
      <c r="N264" s="41"/>
      <c r="O264" s="41"/>
    </row>
    <row r="265" spans="1:15" ht="24.75" customHeight="1">
      <c r="A265" s="96" t="s">
        <v>73</v>
      </c>
      <c r="B265" s="28">
        <v>2091246</v>
      </c>
      <c r="C265" s="28">
        <v>25126610</v>
      </c>
      <c r="D265" s="29">
        <f t="shared" si="34"/>
        <v>12.015138343360848</v>
      </c>
      <c r="E265" s="28">
        <v>2933321</v>
      </c>
      <c r="F265" s="28">
        <v>33204300</v>
      </c>
      <c r="G265" s="29">
        <f t="shared" si="35"/>
        <v>11.319695321446238</v>
      </c>
      <c r="H265" s="28">
        <v>2625447</v>
      </c>
      <c r="I265" s="28">
        <v>38874071</v>
      </c>
      <c r="J265" s="97">
        <f t="shared" si="36"/>
        <v>14.806648544038406</v>
      </c>
      <c r="K265" s="28">
        <v>2504423</v>
      </c>
      <c r="L265" s="28">
        <v>38975470</v>
      </c>
      <c r="M265" s="97">
        <f t="shared" si="37"/>
        <v>15.562654551567366</v>
      </c>
      <c r="N265" s="41"/>
      <c r="O265" s="41"/>
    </row>
    <row r="266" spans="1:15" ht="24.75" customHeight="1">
      <c r="A266" s="96" t="s">
        <v>74</v>
      </c>
      <c r="B266" s="28">
        <v>1177</v>
      </c>
      <c r="C266" s="28">
        <v>20965</v>
      </c>
      <c r="D266" s="29">
        <f t="shared" si="34"/>
        <v>17.812234494477487</v>
      </c>
      <c r="E266" s="28">
        <v>13975</v>
      </c>
      <c r="F266" s="28">
        <v>50483</v>
      </c>
      <c r="G266" s="29">
        <f t="shared" si="35"/>
        <v>3.6123792486583186</v>
      </c>
      <c r="H266" s="28">
        <v>3845</v>
      </c>
      <c r="I266" s="28">
        <v>108577</v>
      </c>
      <c r="J266" s="97">
        <f t="shared" si="36"/>
        <v>28.23849154746424</v>
      </c>
      <c r="K266" s="28">
        <v>15969</v>
      </c>
      <c r="L266" s="28">
        <v>440737</v>
      </c>
      <c r="M266" s="97">
        <f t="shared" si="37"/>
        <v>27.599536602166697</v>
      </c>
      <c r="N266" s="41"/>
      <c r="O266" s="41"/>
    </row>
    <row r="267" spans="1:15" ht="24.75" customHeight="1">
      <c r="A267" s="96" t="s">
        <v>75</v>
      </c>
      <c r="B267" s="28">
        <v>21765</v>
      </c>
      <c r="C267" s="28">
        <v>283355</v>
      </c>
      <c r="D267" s="29">
        <f t="shared" si="34"/>
        <v>13.018837583275902</v>
      </c>
      <c r="E267" s="82">
        <v>26277</v>
      </c>
      <c r="F267" s="82">
        <v>135425</v>
      </c>
      <c r="G267" s="29">
        <f t="shared" si="35"/>
        <v>5.153746622521597</v>
      </c>
      <c r="H267" s="82">
        <v>11357</v>
      </c>
      <c r="I267" s="82">
        <v>137420</v>
      </c>
      <c r="J267" s="97">
        <f t="shared" si="36"/>
        <v>12.100026415426608</v>
      </c>
      <c r="K267" s="82">
        <v>4163</v>
      </c>
      <c r="L267" s="82">
        <v>88817</v>
      </c>
      <c r="M267" s="97">
        <f t="shared" si="37"/>
        <v>21.334854672111458</v>
      </c>
      <c r="N267" s="41"/>
      <c r="O267" s="41"/>
    </row>
    <row r="268" spans="1:15" ht="24.75" customHeight="1">
      <c r="A268" s="96" t="s">
        <v>76</v>
      </c>
      <c r="B268" s="28">
        <v>34</v>
      </c>
      <c r="C268" s="28">
        <v>1097</v>
      </c>
      <c r="D268" s="29">
        <f t="shared" si="34"/>
        <v>32.26470588235294</v>
      </c>
      <c r="E268" s="82" t="s">
        <v>82</v>
      </c>
      <c r="F268" s="82" t="s">
        <v>82</v>
      </c>
      <c r="G268" s="29" t="s">
        <v>82</v>
      </c>
      <c r="H268" s="82">
        <v>10260</v>
      </c>
      <c r="I268" s="82">
        <v>128452</v>
      </c>
      <c r="J268" s="97">
        <f t="shared" si="36"/>
        <v>12.519688109161793</v>
      </c>
      <c r="K268" s="82" t="s">
        <v>82</v>
      </c>
      <c r="L268" s="82" t="s">
        <v>82</v>
      </c>
      <c r="M268" s="97" t="s">
        <v>82</v>
      </c>
      <c r="N268" s="41"/>
      <c r="O268" s="41"/>
    </row>
    <row r="269" spans="1:15" ht="60">
      <c r="A269" s="122" t="s">
        <v>77</v>
      </c>
      <c r="B269" s="32">
        <f>SUM(B264:B268)</f>
        <v>3097356</v>
      </c>
      <c r="C269" s="32">
        <f>SUM(C264:C268)</f>
        <v>33721565</v>
      </c>
      <c r="D269" s="33">
        <f t="shared" si="34"/>
        <v>10.88720993001773</v>
      </c>
      <c r="E269" s="32">
        <f>SUM(E264:E268)</f>
        <v>4650161</v>
      </c>
      <c r="F269" s="32">
        <f>SUM(F264:F268)</f>
        <v>45935808</v>
      </c>
      <c r="G269" s="33">
        <f>(F269/E269)</f>
        <v>9.878326363323765</v>
      </c>
      <c r="H269" s="32">
        <f>SUM(H264:H268)</f>
        <v>4428590</v>
      </c>
      <c r="I269" s="32">
        <f>SUM(I264:I268)</f>
        <v>55068492</v>
      </c>
      <c r="J269" s="99">
        <f>(I269/H269)</f>
        <v>12.434768628389623</v>
      </c>
      <c r="K269" s="32">
        <f>SUM(K264:K268)</f>
        <v>3986879</v>
      </c>
      <c r="L269" s="32">
        <f>SUM(L264:L268)</f>
        <v>55357656</v>
      </c>
      <c r="M269" s="99">
        <f>(L269/K269)</f>
        <v>13.884960140500878</v>
      </c>
      <c r="N269" s="41"/>
      <c r="O269" s="41"/>
    </row>
    <row r="270" spans="1:15" ht="24.75" customHeight="1">
      <c r="A270" s="96" t="s">
        <v>78</v>
      </c>
      <c r="B270" s="28">
        <v>2570767</v>
      </c>
      <c r="C270" s="28">
        <v>32498937</v>
      </c>
      <c r="D270" s="29">
        <f t="shared" si="34"/>
        <v>12.641727935670561</v>
      </c>
      <c r="E270" s="28">
        <v>2855405</v>
      </c>
      <c r="F270" s="28">
        <v>36404819</v>
      </c>
      <c r="G270" s="29">
        <f>(F270/E270)</f>
        <v>12.74944149779103</v>
      </c>
      <c r="H270" s="28">
        <v>2983169</v>
      </c>
      <c r="I270" s="28">
        <v>41436500</v>
      </c>
      <c r="J270" s="97">
        <f>(I270/H270)</f>
        <v>13.890094728123012</v>
      </c>
      <c r="K270" s="28">
        <v>3250345</v>
      </c>
      <c r="L270" s="28">
        <v>54412951</v>
      </c>
      <c r="M270" s="97">
        <f>(L270/K270)</f>
        <v>16.740669375097106</v>
      </c>
      <c r="N270" s="41"/>
      <c r="O270" s="41"/>
    </row>
    <row r="271" spans="1:15" ht="24.75" customHeight="1">
      <c r="A271" s="96" t="s">
        <v>79</v>
      </c>
      <c r="B271" s="28">
        <v>2091345</v>
      </c>
      <c r="C271" s="28">
        <v>54777413</v>
      </c>
      <c r="D271" s="29">
        <f t="shared" si="34"/>
        <v>26.19243262111225</v>
      </c>
      <c r="E271" s="28">
        <v>2477199</v>
      </c>
      <c r="F271" s="28">
        <v>70557405</v>
      </c>
      <c r="G271" s="29">
        <f>(F271/E271)</f>
        <v>28.482735944911976</v>
      </c>
      <c r="H271" s="28">
        <v>2871149</v>
      </c>
      <c r="I271" s="28">
        <v>98813365</v>
      </c>
      <c r="J271" s="97">
        <f>(I271/H271)</f>
        <v>34.415965524603564</v>
      </c>
      <c r="K271" s="28">
        <v>4628225</v>
      </c>
      <c r="L271" s="28">
        <v>156134326</v>
      </c>
      <c r="M271" s="97">
        <f>(L271/K271)</f>
        <v>33.73524969075618</v>
      </c>
      <c r="N271" s="41"/>
      <c r="O271" s="41"/>
    </row>
    <row r="272" spans="1:15" ht="24.75" customHeight="1">
      <c r="A272" s="96" t="s">
        <v>80</v>
      </c>
      <c r="B272" s="28">
        <v>57574</v>
      </c>
      <c r="C272" s="28">
        <v>411559</v>
      </c>
      <c r="D272" s="29">
        <f t="shared" si="34"/>
        <v>7.148348212734915</v>
      </c>
      <c r="E272" s="28">
        <v>21481</v>
      </c>
      <c r="F272" s="28">
        <v>195467</v>
      </c>
      <c r="G272" s="29">
        <f>(F272/E272)</f>
        <v>9.099529817047623</v>
      </c>
      <c r="H272" s="28">
        <v>57398</v>
      </c>
      <c r="I272" s="28">
        <v>531708</v>
      </c>
      <c r="J272" s="97">
        <f>(I272/H272)</f>
        <v>9.263528345935399</v>
      </c>
      <c r="K272" s="28">
        <v>27904</v>
      </c>
      <c r="L272" s="28">
        <v>373947</v>
      </c>
      <c r="M272" s="97">
        <f>(L272/K272)</f>
        <v>13.401196961009175</v>
      </c>
      <c r="N272" s="41"/>
      <c r="O272" s="41"/>
    </row>
    <row r="273" spans="1:15" ht="75">
      <c r="A273" s="122" t="s">
        <v>81</v>
      </c>
      <c r="B273" s="32">
        <f>SUM(B270:B272)</f>
        <v>4719686</v>
      </c>
      <c r="C273" s="32">
        <f>SUM(C270:C272)</f>
        <v>87687909</v>
      </c>
      <c r="D273" s="33">
        <f t="shared" si="34"/>
        <v>18.579182810042873</v>
      </c>
      <c r="E273" s="32">
        <f>SUM(E270:E272)</f>
        <v>5354085</v>
      </c>
      <c r="F273" s="32">
        <f>SUM(F270:F272)</f>
        <v>107157691</v>
      </c>
      <c r="G273" s="33">
        <f>(F273/E273)</f>
        <v>20.014193088081342</v>
      </c>
      <c r="H273" s="32">
        <f>SUM(H270:H272)</f>
        <v>5911716</v>
      </c>
      <c r="I273" s="32">
        <f>SUM(I270:I272)</f>
        <v>140781573</v>
      </c>
      <c r="J273" s="99">
        <f>(I273/H273)</f>
        <v>23.81399461679147</v>
      </c>
      <c r="K273" s="32">
        <f>SUM(K270:K272)</f>
        <v>7906474</v>
      </c>
      <c r="L273" s="32">
        <f>SUM(L270:L272)</f>
        <v>210921224</v>
      </c>
      <c r="M273" s="99">
        <f>(L273/K273)</f>
        <v>26.67702745876354</v>
      </c>
      <c r="N273" s="41"/>
      <c r="O273" s="41"/>
    </row>
    <row r="274" spans="1:15" ht="15">
      <c r="A274" s="96"/>
      <c r="B274" s="42"/>
      <c r="C274" s="42"/>
      <c r="D274" s="29"/>
      <c r="E274" s="42"/>
      <c r="F274" s="42"/>
      <c r="G274" s="29"/>
      <c r="H274" s="42"/>
      <c r="I274" s="42"/>
      <c r="J274" s="97"/>
      <c r="K274" s="42"/>
      <c r="L274" s="42"/>
      <c r="M274" s="97"/>
      <c r="N274" s="41"/>
      <c r="O274" s="41"/>
    </row>
    <row r="275" spans="1:15" ht="77.25" customHeight="1">
      <c r="A275" s="123" t="s">
        <v>101</v>
      </c>
      <c r="B275" s="36">
        <f>SUM(B273,B269,B263)</f>
        <v>34821520</v>
      </c>
      <c r="C275" s="36">
        <f>SUM(C273,C269,C263)</f>
        <v>202811561</v>
      </c>
      <c r="D275" s="29">
        <f>(C275/B275)</f>
        <v>5.824316715640213</v>
      </c>
      <c r="E275" s="36">
        <f>SUM(E273,E269,E263)</f>
        <v>46296597</v>
      </c>
      <c r="F275" s="36">
        <f>SUM(F273,F269,F263)</f>
        <v>261186350</v>
      </c>
      <c r="G275" s="29">
        <f>(F275/E275)</f>
        <v>5.641588516754266</v>
      </c>
      <c r="H275" s="36">
        <f>SUM(H273,H269,H263)</f>
        <v>52750145</v>
      </c>
      <c r="I275" s="36">
        <f>SUM(I273,I269,I263)</f>
        <v>341140266</v>
      </c>
      <c r="J275" s="97">
        <f>(I275/H275)</f>
        <v>6.467096270541057</v>
      </c>
      <c r="K275" s="36">
        <f>SUM(K273,K269,K263)</f>
        <v>54987950</v>
      </c>
      <c r="L275" s="36">
        <f>SUM(L273,L269,L263)</f>
        <v>417421465</v>
      </c>
      <c r="M275" s="97">
        <f>(L275/K275)</f>
        <v>7.591144332531036</v>
      </c>
      <c r="N275" s="41"/>
      <c r="O275" s="41"/>
    </row>
    <row r="276" spans="1:15" ht="15.75" thickBot="1">
      <c r="A276" s="101"/>
      <c r="B276" s="124"/>
      <c r="C276" s="106"/>
      <c r="D276" s="128"/>
      <c r="E276" s="192"/>
      <c r="F276" s="192"/>
      <c r="G276" s="128"/>
      <c r="H276" s="192"/>
      <c r="I276" s="192"/>
      <c r="J276" s="128"/>
      <c r="K276" s="106"/>
      <c r="L276" s="106"/>
      <c r="M276" s="126"/>
      <c r="N276" s="41"/>
      <c r="O276" s="41"/>
    </row>
    <row r="277" spans="1:15" ht="13.5" thickTop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41"/>
      <c r="L277" s="41"/>
      <c r="M277" s="41"/>
      <c r="N277" s="41"/>
      <c r="O277" s="41"/>
    </row>
    <row r="278" spans="1:15" ht="12.75">
      <c r="A278" s="7" t="s">
        <v>110</v>
      </c>
      <c r="B278" s="58"/>
      <c r="C278" s="58"/>
      <c r="D278" s="58"/>
      <c r="E278" s="58"/>
      <c r="F278" s="58"/>
      <c r="G278" s="58"/>
      <c r="H278" s="58"/>
      <c r="I278" s="58"/>
      <c r="J278" s="58"/>
      <c r="K278" s="41"/>
      <c r="L278" s="41"/>
      <c r="M278" s="41"/>
      <c r="N278" s="41"/>
      <c r="O278" s="41"/>
    </row>
    <row r="279" spans="1:15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41"/>
      <c r="L279" s="41"/>
      <c r="M279" s="41"/>
      <c r="N279" s="41"/>
      <c r="O279" s="41"/>
    </row>
    <row r="280" spans="1:15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41"/>
      <c r="L280" s="41"/>
      <c r="M280" s="41"/>
      <c r="N280" s="41"/>
      <c r="O280" s="41"/>
    </row>
    <row r="281" spans="1:15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41"/>
      <c r="L281" s="41"/>
      <c r="M281" s="41"/>
      <c r="N281" s="41"/>
      <c r="O281" s="41"/>
    </row>
    <row r="282" spans="1:15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41"/>
      <c r="L282" s="41"/>
      <c r="M282" s="41"/>
      <c r="N282" s="41"/>
      <c r="O282" s="41"/>
    </row>
    <row r="283" spans="1:15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41"/>
      <c r="L283" s="41"/>
      <c r="M283" s="41"/>
      <c r="N283" s="41"/>
      <c r="O283" s="41"/>
    </row>
    <row r="284" spans="1:15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41"/>
      <c r="L284" s="41"/>
      <c r="M284" s="41"/>
      <c r="N284" s="41"/>
      <c r="O284" s="41"/>
    </row>
    <row r="285" spans="1:15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41"/>
      <c r="L285" s="41"/>
      <c r="M285" s="41"/>
      <c r="N285" s="41"/>
      <c r="O285" s="41"/>
    </row>
    <row r="286" spans="1:15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41"/>
      <c r="L286" s="41"/>
      <c r="M286" s="41"/>
      <c r="N286" s="41"/>
      <c r="O286" s="41"/>
    </row>
    <row r="287" spans="1:15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41"/>
      <c r="L287" s="41"/>
      <c r="M287" s="41"/>
      <c r="N287" s="41"/>
      <c r="O287" s="41"/>
    </row>
    <row r="288" spans="1:15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41"/>
      <c r="L288" s="41"/>
      <c r="M288" s="41"/>
      <c r="N288" s="41"/>
      <c r="O288" s="41"/>
    </row>
    <row r="289" spans="1:15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41"/>
      <c r="L289" s="41"/>
      <c r="M289" s="41"/>
      <c r="N289" s="41"/>
      <c r="O289" s="41"/>
    </row>
    <row r="290" spans="1:15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41"/>
      <c r="L290" s="41"/>
      <c r="M290" s="41"/>
      <c r="N290" s="41"/>
      <c r="O290" s="41"/>
    </row>
    <row r="291" spans="1:15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41"/>
      <c r="L291" s="41"/>
      <c r="M291" s="41"/>
      <c r="N291" s="41"/>
      <c r="O291" s="41"/>
    </row>
    <row r="292" spans="1:15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41"/>
      <c r="L292" s="41"/>
      <c r="M292" s="41"/>
      <c r="N292" s="41"/>
      <c r="O292" s="41"/>
    </row>
    <row r="293" spans="1:15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41"/>
      <c r="L293" s="41"/>
      <c r="M293" s="41"/>
      <c r="N293" s="41"/>
      <c r="O293" s="41"/>
    </row>
    <row r="294" spans="1:15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41"/>
      <c r="L294" s="41"/>
      <c r="M294" s="41"/>
      <c r="N294" s="41"/>
      <c r="O294" s="41"/>
    </row>
    <row r="295" spans="1:15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ht="12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ht="12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</sheetData>
  <mergeCells count="69">
    <mergeCell ref="B224:D224"/>
    <mergeCell ref="E224:G224"/>
    <mergeCell ref="B255:D255"/>
    <mergeCell ref="E255:G255"/>
    <mergeCell ref="A252:M252"/>
    <mergeCell ref="A253:M253"/>
    <mergeCell ref="K255:M255"/>
    <mergeCell ref="H255:J255"/>
    <mergeCell ref="A251:M251"/>
    <mergeCell ref="H224:J224"/>
    <mergeCell ref="B184:D184"/>
    <mergeCell ref="E184:G184"/>
    <mergeCell ref="B198:D198"/>
    <mergeCell ref="E198:G198"/>
    <mergeCell ref="A181:M181"/>
    <mergeCell ref="A182:M182"/>
    <mergeCell ref="A88:M88"/>
    <mergeCell ref="A89:M89"/>
    <mergeCell ref="K91:M91"/>
    <mergeCell ref="H116:J116"/>
    <mergeCell ref="A112:M112"/>
    <mergeCell ref="A113:M113"/>
    <mergeCell ref="A114:M114"/>
    <mergeCell ref="H150:J150"/>
    <mergeCell ref="A2:M2"/>
    <mergeCell ref="A3:M3"/>
    <mergeCell ref="A4:M4"/>
    <mergeCell ref="A32:M32"/>
    <mergeCell ref="K6:M6"/>
    <mergeCell ref="H6:J6"/>
    <mergeCell ref="B6:D6"/>
    <mergeCell ref="E6:G6"/>
    <mergeCell ref="K184:M184"/>
    <mergeCell ref="K198:M198"/>
    <mergeCell ref="K223:M223"/>
    <mergeCell ref="K224:M224"/>
    <mergeCell ref="A220:M220"/>
    <mergeCell ref="A221:M221"/>
    <mergeCell ref="A222:M222"/>
    <mergeCell ref="H184:J184"/>
    <mergeCell ref="H198:J198"/>
    <mergeCell ref="H223:J223"/>
    <mergeCell ref="A146:M146"/>
    <mergeCell ref="A180:M180"/>
    <mergeCell ref="A147:M147"/>
    <mergeCell ref="A148:M148"/>
    <mergeCell ref="K150:M150"/>
    <mergeCell ref="B150:D150"/>
    <mergeCell ref="E150:G150"/>
    <mergeCell ref="A33:M33"/>
    <mergeCell ref="A34:M34"/>
    <mergeCell ref="A87:M87"/>
    <mergeCell ref="K36:M36"/>
    <mergeCell ref="A64:M64"/>
    <mergeCell ref="H36:J36"/>
    <mergeCell ref="H66:J66"/>
    <mergeCell ref="A62:M62"/>
    <mergeCell ref="B36:D36"/>
    <mergeCell ref="E36:G36"/>
    <mergeCell ref="K116:M116"/>
    <mergeCell ref="H91:J91"/>
    <mergeCell ref="A63:M63"/>
    <mergeCell ref="K66:M66"/>
    <mergeCell ref="B66:D66"/>
    <mergeCell ref="E66:G66"/>
    <mergeCell ref="B91:D91"/>
    <mergeCell ref="E91:G91"/>
    <mergeCell ref="B116:D116"/>
    <mergeCell ref="E116:G116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59" r:id="rId1"/>
  <headerFooter alignWithMargins="0">
    <oddFooter>&amp;R&amp;"Verdana,İtalik"&amp;8İTKİB GENEL SEKRETERLİĞİ
AR - GE ve MEVZUAT ŞUBESİ&amp;"Arial,Normal"&amp;10
&amp;"Verdana,İtalik"&amp;8 01.04.2005
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workbookViewId="0" topLeftCell="J107">
      <selection activeCell="P111" sqref="P111"/>
    </sheetView>
  </sheetViews>
  <sheetFormatPr defaultColWidth="9.140625" defaultRowHeight="12.75"/>
  <cols>
    <col min="1" max="1" width="41.28125" style="0" bestFit="1" customWidth="1"/>
    <col min="2" max="2" width="18.8515625" style="0" bestFit="1" customWidth="1"/>
    <col min="3" max="3" width="20.7109375" style="0" bestFit="1" customWidth="1"/>
    <col min="4" max="4" width="10.00390625" style="0" bestFit="1" customWidth="1"/>
    <col min="5" max="5" width="16.8515625" style="0" customWidth="1"/>
    <col min="6" max="6" width="19.28125" style="0" customWidth="1"/>
    <col min="7" max="7" width="9.00390625" style="0" customWidth="1"/>
    <col min="8" max="8" width="18.00390625" style="0" customWidth="1"/>
    <col min="9" max="9" width="19.8515625" style="0" customWidth="1"/>
    <col min="10" max="10" width="10.57421875" style="0" customWidth="1"/>
    <col min="11" max="11" width="17.00390625" style="0" bestFit="1" customWidth="1"/>
    <col min="12" max="12" width="18.7109375" style="0" bestFit="1" customWidth="1"/>
    <col min="13" max="13" width="9.00390625" style="0" customWidth="1"/>
    <col min="15" max="15" width="13.8515625" style="0" bestFit="1" customWidth="1"/>
  </cols>
  <sheetData>
    <row r="1" spans="1:13" ht="13.5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3.25">
      <c r="A2" s="258" t="s">
        <v>83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60"/>
    </row>
    <row r="3" spans="1:13" ht="23.25">
      <c r="A3" s="258" t="s">
        <v>84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</row>
    <row r="4" spans="1:13" ht="23.25">
      <c r="A4" s="258" t="s">
        <v>27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60"/>
    </row>
    <row r="5" spans="1:13" ht="26.25">
      <c r="A5" s="254" t="s">
        <v>112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55"/>
    </row>
    <row r="6" spans="1:13" ht="12.75">
      <c r="A6" s="13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2"/>
    </row>
    <row r="7" spans="1:13" ht="18">
      <c r="A7" s="11" t="s">
        <v>2</v>
      </c>
      <c r="B7" s="4"/>
      <c r="C7" s="4"/>
      <c r="D7" s="4"/>
      <c r="E7" s="4"/>
      <c r="F7" s="4"/>
      <c r="G7" s="4"/>
      <c r="H7" s="4"/>
      <c r="I7" s="4"/>
      <c r="J7" s="12"/>
      <c r="K7" s="4"/>
      <c r="L7" s="4"/>
      <c r="M7" s="12"/>
    </row>
    <row r="8" spans="1:13" ht="18">
      <c r="A8" s="131"/>
      <c r="B8" s="246">
        <v>2001</v>
      </c>
      <c r="C8" s="246"/>
      <c r="D8" s="246"/>
      <c r="E8" s="246">
        <v>2002</v>
      </c>
      <c r="F8" s="246"/>
      <c r="G8" s="246"/>
      <c r="H8" s="246">
        <v>2003</v>
      </c>
      <c r="I8" s="246"/>
      <c r="J8" s="247"/>
      <c r="K8" s="246">
        <v>2004</v>
      </c>
      <c r="L8" s="246"/>
      <c r="M8" s="247"/>
    </row>
    <row r="9" spans="1:13" ht="15">
      <c r="A9" s="168"/>
      <c r="B9" s="158"/>
      <c r="C9" s="158"/>
      <c r="D9" s="200" t="s">
        <v>85</v>
      </c>
      <c r="E9" s="158"/>
      <c r="F9" s="158"/>
      <c r="G9" s="200" t="s">
        <v>85</v>
      </c>
      <c r="H9" s="158"/>
      <c r="I9" s="158"/>
      <c r="J9" s="169" t="s">
        <v>85</v>
      </c>
      <c r="K9" s="158"/>
      <c r="L9" s="158"/>
      <c r="M9" s="169" t="s">
        <v>85</v>
      </c>
    </row>
    <row r="10" spans="1:13" ht="18" customHeight="1" thickBot="1">
      <c r="A10" s="170"/>
      <c r="B10" s="159" t="s">
        <v>5</v>
      </c>
      <c r="C10" s="159" t="s">
        <v>6</v>
      </c>
      <c r="D10" s="201" t="s">
        <v>86</v>
      </c>
      <c r="E10" s="159" t="s">
        <v>5</v>
      </c>
      <c r="F10" s="159" t="s">
        <v>6</v>
      </c>
      <c r="G10" s="201" t="s">
        <v>86</v>
      </c>
      <c r="H10" s="159" t="s">
        <v>5</v>
      </c>
      <c r="I10" s="159" t="s">
        <v>6</v>
      </c>
      <c r="J10" s="171" t="s">
        <v>86</v>
      </c>
      <c r="K10" s="159" t="s">
        <v>5</v>
      </c>
      <c r="L10" s="159" t="s">
        <v>6</v>
      </c>
      <c r="M10" s="171" t="s">
        <v>86</v>
      </c>
    </row>
    <row r="11" spans="1:16" ht="24.75" customHeight="1" thickTop="1">
      <c r="A11" s="172" t="s">
        <v>71</v>
      </c>
      <c r="B11" s="160">
        <v>12557289</v>
      </c>
      <c r="C11" s="160">
        <v>11723023</v>
      </c>
      <c r="D11" s="202">
        <f>C11/B11</f>
        <v>0.9335632077911085</v>
      </c>
      <c r="E11" s="160">
        <v>17233456</v>
      </c>
      <c r="F11" s="160">
        <v>17221188</v>
      </c>
      <c r="G11" s="202">
        <f>F11/E11</f>
        <v>0.9992881288581931</v>
      </c>
      <c r="H11" s="160">
        <v>13285214</v>
      </c>
      <c r="I11" s="160">
        <v>19246321</v>
      </c>
      <c r="J11" s="173">
        <f>I11/H11</f>
        <v>1.4487023694161043</v>
      </c>
      <c r="K11" s="160">
        <v>19689207</v>
      </c>
      <c r="L11" s="160">
        <v>29875102</v>
      </c>
      <c r="M11" s="173">
        <f>L11/K11</f>
        <v>1.517333938334845</v>
      </c>
      <c r="O11" s="222"/>
      <c r="P11" s="222"/>
    </row>
    <row r="12" spans="1:16" ht="24.75" customHeight="1">
      <c r="A12" s="174" t="s">
        <v>87</v>
      </c>
      <c r="B12" s="161">
        <v>72179751</v>
      </c>
      <c r="C12" s="161">
        <v>64436315</v>
      </c>
      <c r="D12" s="203">
        <f>C12/B12</f>
        <v>0.8927201065018914</v>
      </c>
      <c r="E12" s="161">
        <v>79373514</v>
      </c>
      <c r="F12" s="161">
        <v>67500167</v>
      </c>
      <c r="G12" s="203">
        <f>F12/E12</f>
        <v>0.8504117255032957</v>
      </c>
      <c r="H12" s="161">
        <v>140852665</v>
      </c>
      <c r="I12" s="161">
        <v>144908798</v>
      </c>
      <c r="J12" s="175">
        <f>I12/H12</f>
        <v>1.0287969915230215</v>
      </c>
      <c r="K12" s="161">
        <v>100251846</v>
      </c>
      <c r="L12" s="161">
        <v>124782573</v>
      </c>
      <c r="M12" s="175">
        <f>L12/K12</f>
        <v>1.2446910254400703</v>
      </c>
      <c r="O12" s="222"/>
      <c r="P12" s="222"/>
    </row>
    <row r="13" spans="1:16" ht="24.75" customHeight="1">
      <c r="A13" s="174" t="s">
        <v>88</v>
      </c>
      <c r="B13" s="161">
        <v>101306549</v>
      </c>
      <c r="C13" s="161">
        <v>111914007</v>
      </c>
      <c r="D13" s="203">
        <f>C13/B13</f>
        <v>1.1047065377777305</v>
      </c>
      <c r="E13" s="161">
        <v>105797070</v>
      </c>
      <c r="F13" s="161">
        <v>121901475</v>
      </c>
      <c r="G13" s="203">
        <f>F13/E13</f>
        <v>1.1522197637420393</v>
      </c>
      <c r="H13" s="161">
        <v>126622649</v>
      </c>
      <c r="I13" s="161">
        <v>170996027</v>
      </c>
      <c r="J13" s="175">
        <f>I13/H13</f>
        <v>1.3504379220497906</v>
      </c>
      <c r="K13" s="161">
        <v>164569484</v>
      </c>
      <c r="L13" s="161">
        <v>258799581</v>
      </c>
      <c r="M13" s="175">
        <f>L13/K13</f>
        <v>1.5725854800638495</v>
      </c>
      <c r="O13" s="222"/>
      <c r="P13" s="222"/>
    </row>
    <row r="14" spans="1:16" ht="15" customHeight="1">
      <c r="A14" s="176"/>
      <c r="B14" s="162"/>
      <c r="C14" s="162"/>
      <c r="D14" s="204"/>
      <c r="E14" s="162"/>
      <c r="F14" s="162"/>
      <c r="G14" s="204"/>
      <c r="H14" s="162"/>
      <c r="I14" s="162"/>
      <c r="J14" s="177"/>
      <c r="K14" s="162"/>
      <c r="L14" s="162"/>
      <c r="M14" s="177"/>
      <c r="O14" s="222"/>
      <c r="P14" s="222"/>
    </row>
    <row r="15" spans="1:16" ht="19.5" customHeight="1">
      <c r="A15" s="178" t="s">
        <v>89</v>
      </c>
      <c r="B15" s="163">
        <f>SUM(B11:B13)</f>
        <v>186043589</v>
      </c>
      <c r="C15" s="163">
        <f>SUM(C11:C13)</f>
        <v>188073345</v>
      </c>
      <c r="D15" s="205">
        <f>C15/B15</f>
        <v>1.01091010988828</v>
      </c>
      <c r="E15" s="163">
        <f>SUM(E11:E13)</f>
        <v>202404040</v>
      </c>
      <c r="F15" s="163">
        <f>SUM(F11:F13)</f>
        <v>206622830</v>
      </c>
      <c r="G15" s="205">
        <f>F15/E15</f>
        <v>1.0208434080663606</v>
      </c>
      <c r="H15" s="163">
        <f>SUM(H11:H13)</f>
        <v>280760528</v>
      </c>
      <c r="I15" s="163">
        <f>SUM(I11:I13)</f>
        <v>335151146</v>
      </c>
      <c r="J15" s="179">
        <f>I15/H15</f>
        <v>1.1937260140784463</v>
      </c>
      <c r="K15" s="163">
        <f>SUM(K11:K13)</f>
        <v>284510537</v>
      </c>
      <c r="L15" s="163">
        <f>SUM(L11:L13)</f>
        <v>413457256</v>
      </c>
      <c r="M15" s="179">
        <f>L15/K15</f>
        <v>1.4532229996107315</v>
      </c>
      <c r="O15" s="222"/>
      <c r="P15" s="222"/>
    </row>
    <row r="16" spans="1:16" ht="15" customHeight="1">
      <c r="A16" s="176"/>
      <c r="B16" s="162"/>
      <c r="C16" s="162"/>
      <c r="D16" s="204"/>
      <c r="E16" s="162"/>
      <c r="F16" s="162"/>
      <c r="G16" s="204"/>
      <c r="H16" s="162"/>
      <c r="I16" s="162"/>
      <c r="J16" s="177"/>
      <c r="K16" s="162"/>
      <c r="L16" s="162"/>
      <c r="M16" s="177"/>
      <c r="O16" s="222"/>
      <c r="P16" s="222"/>
    </row>
    <row r="17" spans="1:16" ht="15" customHeight="1">
      <c r="A17" s="176"/>
      <c r="B17" s="162"/>
      <c r="C17" s="162"/>
      <c r="D17" s="204"/>
      <c r="E17" s="162"/>
      <c r="F17" s="162"/>
      <c r="G17" s="204"/>
      <c r="H17" s="162"/>
      <c r="I17" s="162"/>
      <c r="J17" s="177"/>
      <c r="K17" s="162"/>
      <c r="L17" s="162"/>
      <c r="M17" s="177"/>
      <c r="O17" s="222"/>
      <c r="P17" s="222"/>
    </row>
    <row r="18" spans="1:16" ht="34.5" customHeight="1">
      <c r="A18" s="174" t="s">
        <v>77</v>
      </c>
      <c r="B18" s="161">
        <v>3022307</v>
      </c>
      <c r="C18" s="161">
        <v>19720626</v>
      </c>
      <c r="D18" s="203">
        <f>C18/B18</f>
        <v>6.525024095831429</v>
      </c>
      <c r="E18" s="161">
        <v>3761239</v>
      </c>
      <c r="F18" s="161">
        <v>23253973</v>
      </c>
      <c r="G18" s="203">
        <f>F18/E18</f>
        <v>6.182530012051879</v>
      </c>
      <c r="H18" s="161">
        <v>3738320</v>
      </c>
      <c r="I18" s="161">
        <v>24784140</v>
      </c>
      <c r="J18" s="175">
        <f>I18/H18</f>
        <v>6.629753472147916</v>
      </c>
      <c r="K18" s="161">
        <v>4294205</v>
      </c>
      <c r="L18" s="161">
        <v>32323685</v>
      </c>
      <c r="M18" s="175">
        <f>L18/K18</f>
        <v>7.527280369707547</v>
      </c>
      <c r="O18" s="222"/>
      <c r="P18" s="222"/>
    </row>
    <row r="19" spans="1:16" ht="34.5" customHeight="1">
      <c r="A19" s="176" t="s">
        <v>16</v>
      </c>
      <c r="B19" s="162">
        <v>114966830</v>
      </c>
      <c r="C19" s="162">
        <v>278640532</v>
      </c>
      <c r="D19" s="204">
        <f>C19/B19</f>
        <v>2.423660215733529</v>
      </c>
      <c r="E19" s="162">
        <v>85905018</v>
      </c>
      <c r="F19" s="162">
        <v>187065858</v>
      </c>
      <c r="G19" s="204">
        <f>F19/E19</f>
        <v>2.177589416255055</v>
      </c>
      <c r="H19" s="162">
        <v>98329969</v>
      </c>
      <c r="I19" s="162">
        <v>238745641</v>
      </c>
      <c r="J19" s="177">
        <f>I19/H19</f>
        <v>2.4280048435691057</v>
      </c>
      <c r="K19" s="162">
        <v>112166001</v>
      </c>
      <c r="L19" s="162">
        <v>294678395</v>
      </c>
      <c r="M19" s="177">
        <f>L19/K19</f>
        <v>2.6271632435215375</v>
      </c>
      <c r="O19" s="222"/>
      <c r="P19" s="222"/>
    </row>
    <row r="20" spans="1:16" ht="34.5" customHeight="1">
      <c r="A20" s="174" t="s">
        <v>90</v>
      </c>
      <c r="B20" s="161">
        <v>165006266</v>
      </c>
      <c r="C20" s="161">
        <v>269057046</v>
      </c>
      <c r="D20" s="203">
        <f>C20/B20</f>
        <v>1.6305868408657886</v>
      </c>
      <c r="E20" s="161">
        <v>136416113</v>
      </c>
      <c r="F20" s="161">
        <v>236186919</v>
      </c>
      <c r="G20" s="203">
        <f>F20/E20</f>
        <v>1.731371124758554</v>
      </c>
      <c r="H20" s="161">
        <v>125664895</v>
      </c>
      <c r="I20" s="161">
        <v>268845028</v>
      </c>
      <c r="J20" s="175">
        <f>I20/H20</f>
        <v>2.1393805167306272</v>
      </c>
      <c r="K20" s="161">
        <v>153832340</v>
      </c>
      <c r="L20" s="161">
        <v>352390166</v>
      </c>
      <c r="M20" s="175">
        <f>L20/K20</f>
        <v>2.2907417647030526</v>
      </c>
      <c r="O20" s="222"/>
      <c r="P20" s="222"/>
    </row>
    <row r="21" spans="1:16" ht="34.5" customHeight="1">
      <c r="A21" s="174" t="s">
        <v>91</v>
      </c>
      <c r="B21" s="161">
        <v>62424654</v>
      </c>
      <c r="C21" s="161">
        <v>206714067</v>
      </c>
      <c r="D21" s="203">
        <f>C21/B21</f>
        <v>3.3114171045305274</v>
      </c>
      <c r="E21" s="161">
        <v>56273860</v>
      </c>
      <c r="F21" s="161">
        <v>187300768</v>
      </c>
      <c r="G21" s="203">
        <f>F21/E21</f>
        <v>3.328379606446048</v>
      </c>
      <c r="H21" s="161">
        <v>57495060</v>
      </c>
      <c r="I21" s="161">
        <v>204921781</v>
      </c>
      <c r="J21" s="175">
        <f>I21/H21</f>
        <v>3.564163268983457</v>
      </c>
      <c r="K21" s="161">
        <v>70843513</v>
      </c>
      <c r="L21" s="161">
        <v>273250257</v>
      </c>
      <c r="M21" s="175">
        <f>L21/K21</f>
        <v>3.8570963723947456</v>
      </c>
      <c r="O21" s="222"/>
      <c r="P21" s="222"/>
    </row>
    <row r="22" spans="1:16" ht="15" customHeight="1">
      <c r="A22" s="176"/>
      <c r="B22" s="162"/>
      <c r="C22" s="162"/>
      <c r="D22" s="204"/>
      <c r="E22" s="162"/>
      <c r="F22" s="162"/>
      <c r="G22" s="204"/>
      <c r="H22" s="162"/>
      <c r="I22" s="162"/>
      <c r="J22" s="177"/>
      <c r="K22" s="162"/>
      <c r="L22" s="162"/>
      <c r="M22" s="177"/>
      <c r="O22" s="222"/>
      <c r="P22" s="222"/>
    </row>
    <row r="23" spans="1:16" ht="19.5" customHeight="1">
      <c r="A23" s="178" t="s">
        <v>92</v>
      </c>
      <c r="B23" s="163">
        <f>SUM(B18:B21)</f>
        <v>345420057</v>
      </c>
      <c r="C23" s="163">
        <f>SUM(C18:C21)</f>
        <v>774132271</v>
      </c>
      <c r="D23" s="205">
        <f>C23/B23</f>
        <v>2.2411329490342826</v>
      </c>
      <c r="E23" s="163">
        <f>SUM(E18:E21)</f>
        <v>282356230</v>
      </c>
      <c r="F23" s="163">
        <f>SUM(F18:F21)</f>
        <v>633807518</v>
      </c>
      <c r="G23" s="205">
        <f>F23/E23</f>
        <v>2.244708813402134</v>
      </c>
      <c r="H23" s="163">
        <f>SUM(H18:H21)</f>
        <v>285228244</v>
      </c>
      <c r="I23" s="163">
        <f>SUM(I18:I21)</f>
        <v>737296590</v>
      </c>
      <c r="J23" s="179">
        <f>I23/H23</f>
        <v>2.5849354175458163</v>
      </c>
      <c r="K23" s="163">
        <f>SUM(K18:K21)</f>
        <v>341136059</v>
      </c>
      <c r="L23" s="163">
        <f>SUM(L18:L21)</f>
        <v>952642503</v>
      </c>
      <c r="M23" s="179">
        <f>L23/K23</f>
        <v>2.792558798364966</v>
      </c>
      <c r="O23" s="222"/>
      <c r="P23" s="222"/>
    </row>
    <row r="24" spans="1:16" ht="15" customHeight="1">
      <c r="A24" s="176"/>
      <c r="B24" s="162"/>
      <c r="C24" s="162"/>
      <c r="D24" s="204"/>
      <c r="E24" s="162"/>
      <c r="F24" s="162"/>
      <c r="G24" s="204"/>
      <c r="H24" s="162"/>
      <c r="I24" s="162"/>
      <c r="J24" s="177"/>
      <c r="K24" s="162"/>
      <c r="L24" s="162"/>
      <c r="M24" s="177"/>
      <c r="O24" s="222"/>
      <c r="P24" s="222"/>
    </row>
    <row r="25" spans="1:16" ht="15" customHeight="1">
      <c r="A25" s="176"/>
      <c r="B25" s="162"/>
      <c r="C25" s="162"/>
      <c r="D25" s="204"/>
      <c r="E25" s="162"/>
      <c r="F25" s="162"/>
      <c r="G25" s="204"/>
      <c r="H25" s="162"/>
      <c r="I25" s="162"/>
      <c r="J25" s="177"/>
      <c r="K25" s="162"/>
      <c r="L25" s="162"/>
      <c r="M25" s="177"/>
      <c r="O25" s="222"/>
      <c r="P25" s="222"/>
    </row>
    <row r="26" spans="1:16" ht="34.5" customHeight="1">
      <c r="A26" s="174" t="s">
        <v>81</v>
      </c>
      <c r="B26" s="161">
        <v>3094439</v>
      </c>
      <c r="C26" s="161">
        <v>76821106</v>
      </c>
      <c r="D26" s="203">
        <f>C26/B26</f>
        <v>24.82553574331244</v>
      </c>
      <c r="E26" s="161">
        <v>3342157</v>
      </c>
      <c r="F26" s="161">
        <v>77984134</v>
      </c>
      <c r="G26" s="203">
        <f>F26/E26</f>
        <v>23.33347416054961</v>
      </c>
      <c r="H26" s="161">
        <v>3301349</v>
      </c>
      <c r="I26" s="161">
        <v>88802194</v>
      </c>
      <c r="J26" s="175">
        <f>I26/H26</f>
        <v>26.898759870586236</v>
      </c>
      <c r="K26" s="161">
        <v>3777965</v>
      </c>
      <c r="L26" s="161">
        <v>105373070</v>
      </c>
      <c r="M26" s="175">
        <f>L26/K26</f>
        <v>27.89148920119694</v>
      </c>
      <c r="O26" s="222"/>
      <c r="P26" s="222"/>
    </row>
    <row r="27" spans="1:16" ht="34.5" customHeight="1">
      <c r="A27" s="176" t="s">
        <v>93</v>
      </c>
      <c r="B27" s="162">
        <v>86403143</v>
      </c>
      <c r="C27" s="162">
        <v>499463175</v>
      </c>
      <c r="D27" s="204">
        <f>C27/B27</f>
        <v>5.780613501525054</v>
      </c>
      <c r="E27" s="162">
        <v>94429436</v>
      </c>
      <c r="F27" s="162">
        <v>556698363</v>
      </c>
      <c r="G27" s="204">
        <f>F27/E27</f>
        <v>5.895390109075733</v>
      </c>
      <c r="H27" s="162">
        <v>91760783</v>
      </c>
      <c r="I27" s="162">
        <v>613623431</v>
      </c>
      <c r="J27" s="177">
        <f>I27/H27</f>
        <v>6.687207878337307</v>
      </c>
      <c r="K27" s="162">
        <v>102495716</v>
      </c>
      <c r="L27" s="162">
        <v>799836429</v>
      </c>
      <c r="M27" s="177">
        <f>L27/K27</f>
        <v>7.803608386910532</v>
      </c>
      <c r="O27" s="222"/>
      <c r="P27" s="222"/>
    </row>
    <row r="28" spans="1:16" ht="54.75" customHeight="1">
      <c r="A28" s="174" t="s">
        <v>94</v>
      </c>
      <c r="B28" s="161">
        <v>29969912</v>
      </c>
      <c r="C28" s="161">
        <v>201243959</v>
      </c>
      <c r="D28" s="203">
        <f>C28/B28</f>
        <v>6.714866530138627</v>
      </c>
      <c r="E28" s="161">
        <v>39332872</v>
      </c>
      <c r="F28" s="161">
        <v>265351957</v>
      </c>
      <c r="G28" s="203">
        <f>F28/E28</f>
        <v>6.7463153211898685</v>
      </c>
      <c r="H28" s="161">
        <v>48882504</v>
      </c>
      <c r="I28" s="161">
        <v>369979014</v>
      </c>
      <c r="J28" s="175">
        <f>I28/H28</f>
        <v>7.568741036670298</v>
      </c>
      <c r="K28" s="161">
        <v>53775238</v>
      </c>
      <c r="L28" s="161">
        <v>443919828</v>
      </c>
      <c r="M28" s="175">
        <f>L28/K28</f>
        <v>8.255097411191374</v>
      </c>
      <c r="O28" s="222"/>
      <c r="P28" s="222"/>
    </row>
    <row r="29" spans="1:16" ht="34.5" customHeight="1">
      <c r="A29" s="174" t="s">
        <v>95</v>
      </c>
      <c r="B29" s="161">
        <v>35059426</v>
      </c>
      <c r="C29" s="161">
        <v>321457193</v>
      </c>
      <c r="D29" s="203">
        <f>C29/B29</f>
        <v>9.168923444439734</v>
      </c>
      <c r="E29" s="161">
        <v>38876648</v>
      </c>
      <c r="F29" s="161">
        <v>345159717</v>
      </c>
      <c r="G29" s="203">
        <f>F29/E29</f>
        <v>8.878330173938865</v>
      </c>
      <c r="H29" s="161">
        <v>41895845</v>
      </c>
      <c r="I29" s="161">
        <v>391110427</v>
      </c>
      <c r="J29" s="175">
        <f>I29/H29</f>
        <v>9.335303465057216</v>
      </c>
      <c r="K29" s="161">
        <v>41240766</v>
      </c>
      <c r="L29" s="161">
        <v>393347358</v>
      </c>
      <c r="M29" s="175">
        <f>L29/K29</f>
        <v>9.53782861356164</v>
      </c>
      <c r="O29" s="222"/>
      <c r="P29" s="222"/>
    </row>
    <row r="30" spans="1:16" ht="15" customHeight="1">
      <c r="A30" s="176"/>
      <c r="B30" s="162"/>
      <c r="C30" s="162"/>
      <c r="D30" s="204"/>
      <c r="E30" s="162"/>
      <c r="F30" s="162"/>
      <c r="G30" s="204"/>
      <c r="H30" s="162"/>
      <c r="I30" s="162"/>
      <c r="J30" s="177"/>
      <c r="K30" s="162"/>
      <c r="L30" s="162"/>
      <c r="M30" s="177"/>
      <c r="O30" s="222"/>
      <c r="P30" s="222"/>
    </row>
    <row r="31" spans="1:16" ht="37.5" customHeight="1">
      <c r="A31" s="178" t="s">
        <v>96</v>
      </c>
      <c r="B31" s="163">
        <f>SUM(B26:B29)</f>
        <v>154526920</v>
      </c>
      <c r="C31" s="163">
        <f>SUM(C26:C29)</f>
        <v>1098985433</v>
      </c>
      <c r="D31" s="205">
        <f>C31/B31</f>
        <v>7.111935143727708</v>
      </c>
      <c r="E31" s="163">
        <f>SUM(E26:E29)</f>
        <v>175981113</v>
      </c>
      <c r="F31" s="163">
        <f>SUM(F26:F29)</f>
        <v>1245194171</v>
      </c>
      <c r="G31" s="205">
        <f>F31/E31</f>
        <v>7.075726194549071</v>
      </c>
      <c r="H31" s="163">
        <f>SUM(H26:H29)</f>
        <v>185840481</v>
      </c>
      <c r="I31" s="163">
        <f>SUM(I26:I29)</f>
        <v>1463515066</v>
      </c>
      <c r="J31" s="179">
        <f>I31/H31</f>
        <v>7.875114496717214</v>
      </c>
      <c r="K31" s="163">
        <f>SUM(K26:K29)</f>
        <v>201289685</v>
      </c>
      <c r="L31" s="163">
        <f>SUM(L26:L29)</f>
        <v>1742476685</v>
      </c>
      <c r="M31" s="179">
        <f>L31/K31</f>
        <v>8.656562232684701</v>
      </c>
      <c r="O31" s="222"/>
      <c r="P31" s="222"/>
    </row>
    <row r="32" spans="1:16" ht="15.75" thickBot="1">
      <c r="A32" s="180"/>
      <c r="B32" s="181"/>
      <c r="C32" s="181"/>
      <c r="D32" s="183"/>
      <c r="E32" s="190"/>
      <c r="F32" s="190"/>
      <c r="G32" s="206"/>
      <c r="H32" s="181"/>
      <c r="I32" s="181"/>
      <c r="J32" s="206"/>
      <c r="K32" s="181"/>
      <c r="L32" s="181"/>
      <c r="M32" s="184"/>
      <c r="O32" s="222"/>
      <c r="P32" s="222"/>
    </row>
    <row r="33" spans="1:16" ht="15.75" thickTop="1">
      <c r="A33" s="166"/>
      <c r="B33" s="162"/>
      <c r="C33" s="162"/>
      <c r="D33" s="167"/>
      <c r="E33" s="167"/>
      <c r="F33" s="167"/>
      <c r="G33" s="167"/>
      <c r="H33" s="167"/>
      <c r="I33" s="167"/>
      <c r="J33" s="167"/>
      <c r="K33" s="4"/>
      <c r="L33" s="4"/>
      <c r="M33" s="4"/>
      <c r="N33" s="4"/>
      <c r="O33" s="222"/>
      <c r="P33" s="222"/>
    </row>
    <row r="34" spans="1:16" ht="15">
      <c r="A34" s="166"/>
      <c r="B34" s="162"/>
      <c r="C34" s="162"/>
      <c r="D34" s="167"/>
      <c r="E34" s="167"/>
      <c r="F34" s="167"/>
      <c r="G34" s="167"/>
      <c r="H34" s="167"/>
      <c r="I34" s="167"/>
      <c r="J34" s="167"/>
      <c r="O34" s="222"/>
      <c r="P34" s="222"/>
    </row>
    <row r="35" spans="1:16" ht="15">
      <c r="A35" s="166"/>
      <c r="B35" s="162"/>
      <c r="C35" s="162"/>
      <c r="D35" s="167"/>
      <c r="E35" s="167"/>
      <c r="F35" s="167"/>
      <c r="G35" s="167"/>
      <c r="H35" s="167"/>
      <c r="I35" s="167"/>
      <c r="J35" s="167"/>
      <c r="O35" s="222"/>
      <c r="P35" s="222"/>
    </row>
    <row r="36" spans="1:16" ht="15.75" thickBot="1">
      <c r="A36" s="166"/>
      <c r="B36" s="162"/>
      <c r="C36" s="162"/>
      <c r="D36" s="167"/>
      <c r="E36" s="167"/>
      <c r="F36" s="167"/>
      <c r="G36" s="167"/>
      <c r="H36" s="167"/>
      <c r="I36" s="167"/>
      <c r="J36" s="167"/>
      <c r="O36" s="222"/>
      <c r="P36" s="222"/>
    </row>
    <row r="37" spans="1:16" ht="13.5" thickTop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44"/>
      <c r="L37" s="44"/>
      <c r="M37" s="45"/>
      <c r="O37" s="222"/>
      <c r="P37" s="222"/>
    </row>
    <row r="38" spans="1:16" ht="23.25">
      <c r="A38" s="261" t="s">
        <v>83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3"/>
      <c r="O38" s="222"/>
      <c r="P38" s="222"/>
    </row>
    <row r="39" spans="1:16" ht="23.25">
      <c r="A39" s="261" t="s">
        <v>84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3"/>
      <c r="O39" s="222"/>
      <c r="P39" s="222"/>
    </row>
    <row r="40" spans="1:16" ht="23.25">
      <c r="A40" s="261" t="s">
        <v>27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3"/>
      <c r="O40" s="222"/>
      <c r="P40" s="222"/>
    </row>
    <row r="41" spans="1:16" ht="26.25">
      <c r="A41" s="254" t="s">
        <v>112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55"/>
      <c r="O41" s="222"/>
      <c r="P41" s="222"/>
    </row>
    <row r="42" spans="1:16" ht="12.75">
      <c r="A42" s="187"/>
      <c r="B42" s="164"/>
      <c r="C42" s="164"/>
      <c r="D42" s="164"/>
      <c r="E42" s="164"/>
      <c r="F42" s="164"/>
      <c r="G42" s="164"/>
      <c r="H42" s="164"/>
      <c r="I42" s="164"/>
      <c r="J42" s="164"/>
      <c r="K42" s="4"/>
      <c r="L42" s="4"/>
      <c r="M42" s="12"/>
      <c r="O42" s="222"/>
      <c r="P42" s="222"/>
    </row>
    <row r="43" spans="1:16" ht="18">
      <c r="A43" s="188" t="s">
        <v>24</v>
      </c>
      <c r="B43" s="164"/>
      <c r="C43" s="164"/>
      <c r="D43" s="164"/>
      <c r="E43" s="4"/>
      <c r="F43" s="4"/>
      <c r="G43" s="4"/>
      <c r="H43" s="4"/>
      <c r="I43" s="4"/>
      <c r="J43" s="12"/>
      <c r="K43" s="4"/>
      <c r="L43" s="4"/>
      <c r="M43" s="12"/>
      <c r="O43" s="222"/>
      <c r="P43" s="222"/>
    </row>
    <row r="44" spans="1:16" ht="18">
      <c r="A44" s="131"/>
      <c r="B44" s="246">
        <v>2001</v>
      </c>
      <c r="C44" s="246"/>
      <c r="D44" s="246"/>
      <c r="E44" s="246">
        <v>2002</v>
      </c>
      <c r="F44" s="246"/>
      <c r="G44" s="246"/>
      <c r="H44" s="246">
        <v>2003</v>
      </c>
      <c r="I44" s="246"/>
      <c r="J44" s="247"/>
      <c r="K44" s="246">
        <v>2004</v>
      </c>
      <c r="L44" s="246"/>
      <c r="M44" s="247"/>
      <c r="O44" s="222"/>
      <c r="P44" s="222"/>
    </row>
    <row r="45" spans="1:16" ht="15">
      <c r="A45" s="168"/>
      <c r="B45" s="158"/>
      <c r="C45" s="158"/>
      <c r="D45" s="200" t="s">
        <v>85</v>
      </c>
      <c r="E45" s="158"/>
      <c r="F45" s="158"/>
      <c r="G45" s="200" t="s">
        <v>85</v>
      </c>
      <c r="H45" s="158"/>
      <c r="I45" s="158"/>
      <c r="J45" s="169" t="s">
        <v>85</v>
      </c>
      <c r="K45" s="158"/>
      <c r="L45" s="158"/>
      <c r="M45" s="169" t="s">
        <v>85</v>
      </c>
      <c r="O45" s="222"/>
      <c r="P45" s="222"/>
    </row>
    <row r="46" spans="1:16" ht="16.5" thickBot="1">
      <c r="A46" s="170"/>
      <c r="B46" s="159" t="s">
        <v>5</v>
      </c>
      <c r="C46" s="159" t="s">
        <v>6</v>
      </c>
      <c r="D46" s="201" t="s">
        <v>86</v>
      </c>
      <c r="E46" s="159" t="s">
        <v>5</v>
      </c>
      <c r="F46" s="159" t="s">
        <v>6</v>
      </c>
      <c r="G46" s="201" t="s">
        <v>86</v>
      </c>
      <c r="H46" s="159" t="s">
        <v>5</v>
      </c>
      <c r="I46" s="159" t="s">
        <v>6</v>
      </c>
      <c r="J46" s="171" t="s">
        <v>86</v>
      </c>
      <c r="K46" s="159" t="s">
        <v>5</v>
      </c>
      <c r="L46" s="159" t="s">
        <v>6</v>
      </c>
      <c r="M46" s="171" t="s">
        <v>86</v>
      </c>
      <c r="O46" s="222"/>
      <c r="P46" s="222"/>
    </row>
    <row r="47" spans="1:16" ht="24.75" customHeight="1" thickTop="1">
      <c r="A47" s="172" t="s">
        <v>71</v>
      </c>
      <c r="B47" s="160">
        <v>27004478</v>
      </c>
      <c r="C47" s="160">
        <v>81402087</v>
      </c>
      <c r="D47" s="202">
        <f>C47/B47</f>
        <v>3.0143921685877433</v>
      </c>
      <c r="E47" s="160">
        <v>36292351</v>
      </c>
      <c r="F47" s="160">
        <v>108092851</v>
      </c>
      <c r="G47" s="202">
        <f>F47/E47</f>
        <v>2.9783920859797703</v>
      </c>
      <c r="H47" s="160">
        <v>42409839</v>
      </c>
      <c r="I47" s="160">
        <v>145290201</v>
      </c>
      <c r="J47" s="173">
        <f>I47/H47</f>
        <v>3.4258607065214277</v>
      </c>
      <c r="K47" s="160">
        <v>43094597</v>
      </c>
      <c r="L47" s="160">
        <v>151142585</v>
      </c>
      <c r="M47" s="173">
        <f>L47/K47</f>
        <v>3.507228179903852</v>
      </c>
      <c r="O47" s="222"/>
      <c r="P47" s="222"/>
    </row>
    <row r="48" spans="1:16" ht="24.75" customHeight="1">
      <c r="A48" s="174" t="s">
        <v>87</v>
      </c>
      <c r="B48" s="161">
        <v>457764432</v>
      </c>
      <c r="C48" s="161">
        <v>499967199</v>
      </c>
      <c r="D48" s="203">
        <f>C48/B48</f>
        <v>1.092193198181898</v>
      </c>
      <c r="E48" s="161">
        <v>549210364</v>
      </c>
      <c r="F48" s="161">
        <v>496744024</v>
      </c>
      <c r="G48" s="203">
        <f>F48/E48</f>
        <v>0.9044695012346854</v>
      </c>
      <c r="H48" s="161">
        <v>571895602</v>
      </c>
      <c r="I48" s="161">
        <v>674840834</v>
      </c>
      <c r="J48" s="175">
        <f>I48/H48</f>
        <v>1.1800070356197634</v>
      </c>
      <c r="K48" s="161">
        <v>595159360</v>
      </c>
      <c r="L48" s="161">
        <v>842649891</v>
      </c>
      <c r="M48" s="175">
        <f>L48/K48</f>
        <v>1.4158390972797605</v>
      </c>
      <c r="O48" s="222"/>
      <c r="P48" s="222"/>
    </row>
    <row r="49" spans="1:16" ht="24.75" customHeight="1">
      <c r="A49" s="174" t="s">
        <v>88</v>
      </c>
      <c r="B49" s="161">
        <v>188542219</v>
      </c>
      <c r="C49" s="161">
        <v>276512516</v>
      </c>
      <c r="D49" s="203">
        <f>C49/B49</f>
        <v>1.466581423866662</v>
      </c>
      <c r="E49" s="161">
        <v>298752695</v>
      </c>
      <c r="F49" s="161">
        <v>417721957</v>
      </c>
      <c r="G49" s="203">
        <f>F49/E49</f>
        <v>1.398219878819838</v>
      </c>
      <c r="H49" s="161">
        <v>314555149</v>
      </c>
      <c r="I49" s="161">
        <v>457228699</v>
      </c>
      <c r="J49" s="175">
        <f>I49/H49</f>
        <v>1.4535724512969266</v>
      </c>
      <c r="K49" s="161">
        <v>313423629</v>
      </c>
      <c r="L49" s="161">
        <v>560156778</v>
      </c>
      <c r="M49" s="175">
        <f>L49/K49</f>
        <v>1.7872193611796894</v>
      </c>
      <c r="O49" s="222"/>
      <c r="P49" s="222"/>
    </row>
    <row r="50" spans="1:16" ht="15">
      <c r="A50" s="176"/>
      <c r="B50" s="162"/>
      <c r="C50" s="162"/>
      <c r="D50" s="204"/>
      <c r="E50" s="162"/>
      <c r="F50" s="162"/>
      <c r="G50" s="204"/>
      <c r="H50" s="162"/>
      <c r="I50" s="162"/>
      <c r="J50" s="177"/>
      <c r="K50" s="162"/>
      <c r="L50" s="162"/>
      <c r="M50" s="177"/>
      <c r="O50" s="222"/>
      <c r="P50" s="222"/>
    </row>
    <row r="51" spans="1:16" ht="15.75">
      <c r="A51" s="178" t="s">
        <v>97</v>
      </c>
      <c r="B51" s="163">
        <f>SUM(B47:B49)</f>
        <v>673311129</v>
      </c>
      <c r="C51" s="163">
        <f>SUM(C47:C49)</f>
        <v>857881802</v>
      </c>
      <c r="D51" s="205">
        <f>C51/B51</f>
        <v>1.2741239006016787</v>
      </c>
      <c r="E51" s="163">
        <f>SUM(E47:E49)</f>
        <v>884255410</v>
      </c>
      <c r="F51" s="163">
        <f>SUM(F47:F49)</f>
        <v>1022558832</v>
      </c>
      <c r="G51" s="205">
        <f>F51/E51</f>
        <v>1.1564066449986437</v>
      </c>
      <c r="H51" s="163">
        <f>SUM(H47:H49)</f>
        <v>928860590</v>
      </c>
      <c r="I51" s="163">
        <f>SUM(I47:I49)</f>
        <v>1277359734</v>
      </c>
      <c r="J51" s="179">
        <f>I51/H51</f>
        <v>1.375189934584263</v>
      </c>
      <c r="K51" s="163">
        <f>SUM(K47:K49)</f>
        <v>951677586</v>
      </c>
      <c r="L51" s="163">
        <f>SUM(L47:L49)</f>
        <v>1553949254</v>
      </c>
      <c r="M51" s="179">
        <f>L51/K51</f>
        <v>1.632852635030957</v>
      </c>
      <c r="O51" s="222"/>
      <c r="P51" s="222"/>
    </row>
    <row r="52" spans="1:16" ht="15">
      <c r="A52" s="176"/>
      <c r="B52" s="162"/>
      <c r="C52" s="162"/>
      <c r="D52" s="204"/>
      <c r="E52" s="162"/>
      <c r="F52" s="162"/>
      <c r="G52" s="204"/>
      <c r="H52" s="162"/>
      <c r="I52" s="162"/>
      <c r="J52" s="177"/>
      <c r="K52" s="162"/>
      <c r="L52" s="162"/>
      <c r="M52" s="177"/>
      <c r="O52" s="222"/>
      <c r="P52" s="222"/>
    </row>
    <row r="53" spans="1:16" ht="15">
      <c r="A53" s="176"/>
      <c r="B53" s="162"/>
      <c r="C53" s="162"/>
      <c r="D53" s="204"/>
      <c r="E53" s="162"/>
      <c r="F53" s="162"/>
      <c r="G53" s="204"/>
      <c r="H53" s="162"/>
      <c r="I53" s="162"/>
      <c r="J53" s="177"/>
      <c r="K53" s="162"/>
      <c r="L53" s="162"/>
      <c r="M53" s="177"/>
      <c r="O53" s="222"/>
      <c r="P53" s="222"/>
    </row>
    <row r="54" spans="1:16" ht="34.5" customHeight="1">
      <c r="A54" s="174" t="s">
        <v>77</v>
      </c>
      <c r="B54" s="161">
        <v>3097356</v>
      </c>
      <c r="C54" s="161">
        <v>33721565</v>
      </c>
      <c r="D54" s="203">
        <f>C54/B54</f>
        <v>10.88720993001773</v>
      </c>
      <c r="E54" s="161">
        <v>4650161</v>
      </c>
      <c r="F54" s="161">
        <v>45935808</v>
      </c>
      <c r="G54" s="203">
        <f>F54/E54</f>
        <v>9.878326363323765</v>
      </c>
      <c r="H54" s="161">
        <v>4428590</v>
      </c>
      <c r="I54" s="161">
        <v>55068492</v>
      </c>
      <c r="J54" s="175">
        <f>I54/H54</f>
        <v>12.434768628389623</v>
      </c>
      <c r="K54" s="161">
        <v>3986879</v>
      </c>
      <c r="L54" s="161">
        <v>55257656</v>
      </c>
      <c r="M54" s="175">
        <f>L54/K54</f>
        <v>13.859877864364583</v>
      </c>
      <c r="O54" s="222"/>
      <c r="P54" s="222"/>
    </row>
    <row r="55" spans="1:16" ht="34.5" customHeight="1">
      <c r="A55" s="176" t="s">
        <v>16</v>
      </c>
      <c r="B55" s="162">
        <v>30111294</v>
      </c>
      <c r="C55" s="162">
        <v>85619916</v>
      </c>
      <c r="D55" s="204">
        <f>C55/B55</f>
        <v>2.8434485744784</v>
      </c>
      <c r="E55" s="162">
        <v>50265117</v>
      </c>
      <c r="F55" s="162">
        <v>133147019</v>
      </c>
      <c r="G55" s="204">
        <f>F55/E55</f>
        <v>2.648895037884822</v>
      </c>
      <c r="H55" s="162">
        <v>94588794</v>
      </c>
      <c r="I55" s="162">
        <v>238486110</v>
      </c>
      <c r="J55" s="177">
        <f>I55/H55</f>
        <v>2.5212934843000534</v>
      </c>
      <c r="K55" s="162">
        <v>86704701</v>
      </c>
      <c r="L55" s="162">
        <v>254759027</v>
      </c>
      <c r="M55" s="177">
        <f>L55/K55</f>
        <v>2.938237766369784</v>
      </c>
      <c r="O55" s="222"/>
      <c r="P55" s="222"/>
    </row>
    <row r="56" spans="1:16" ht="34.5" customHeight="1">
      <c r="A56" s="174" t="s">
        <v>90</v>
      </c>
      <c r="B56" s="161">
        <v>112254387</v>
      </c>
      <c r="C56" s="161">
        <v>346374138</v>
      </c>
      <c r="D56" s="203">
        <f>C56/B56</f>
        <v>3.0856178297958192</v>
      </c>
      <c r="E56" s="161">
        <v>183131058</v>
      </c>
      <c r="F56" s="161">
        <v>493340997</v>
      </c>
      <c r="G56" s="203">
        <f>F56/E56</f>
        <v>2.6939231520193587</v>
      </c>
      <c r="H56" s="161">
        <v>187620256</v>
      </c>
      <c r="I56" s="161">
        <v>559925508</v>
      </c>
      <c r="J56" s="175">
        <f>I56/H56</f>
        <v>2.9843553139592776</v>
      </c>
      <c r="K56" s="161">
        <v>195351695</v>
      </c>
      <c r="L56" s="161">
        <v>640076789</v>
      </c>
      <c r="M56" s="175">
        <f>L56/K56</f>
        <v>3.2765356297522783</v>
      </c>
      <c r="O56" s="222"/>
      <c r="P56" s="222"/>
    </row>
    <row r="57" spans="1:16" ht="34.5" customHeight="1">
      <c r="A57" s="174" t="s">
        <v>91</v>
      </c>
      <c r="B57" s="161">
        <v>55200804</v>
      </c>
      <c r="C57" s="161">
        <v>150619751</v>
      </c>
      <c r="D57" s="203">
        <f>C57/B57</f>
        <v>2.7285789351908716</v>
      </c>
      <c r="E57" s="161">
        <v>95760381</v>
      </c>
      <c r="F57" s="161">
        <v>234926895</v>
      </c>
      <c r="G57" s="203">
        <f>F57/E57</f>
        <v>2.4532786163413447</v>
      </c>
      <c r="H57" s="161">
        <v>116775940</v>
      </c>
      <c r="I57" s="161">
        <v>300774123</v>
      </c>
      <c r="J57" s="175">
        <f>I57/H57</f>
        <v>2.57565148265987</v>
      </c>
      <c r="K57" s="161">
        <v>134010572</v>
      </c>
      <c r="L57" s="161">
        <v>372953028</v>
      </c>
      <c r="M57" s="175">
        <f>L57/K57</f>
        <v>2.783011985054433</v>
      </c>
      <c r="O57" s="222"/>
      <c r="P57" s="222"/>
    </row>
    <row r="58" spans="1:16" ht="15">
      <c r="A58" s="176"/>
      <c r="B58" s="162"/>
      <c r="C58" s="162"/>
      <c r="D58" s="204"/>
      <c r="E58" s="162"/>
      <c r="F58" s="162"/>
      <c r="G58" s="204"/>
      <c r="H58" s="162"/>
      <c r="I58" s="162"/>
      <c r="J58" s="177"/>
      <c r="K58" s="162"/>
      <c r="L58" s="162"/>
      <c r="M58" s="177"/>
      <c r="O58" s="222"/>
      <c r="P58" s="222"/>
    </row>
    <row r="59" spans="1:16" ht="15.75">
      <c r="A59" s="178" t="s">
        <v>98</v>
      </c>
      <c r="B59" s="163">
        <f>SUM(B54:B57)</f>
        <v>200663841</v>
      </c>
      <c r="C59" s="163">
        <f>SUM(C54:C57)</f>
        <v>616335370</v>
      </c>
      <c r="D59" s="205">
        <f>C59/B59</f>
        <v>3.0714819716821826</v>
      </c>
      <c r="E59" s="163">
        <f>SUM(E54:E57)</f>
        <v>333806717</v>
      </c>
      <c r="F59" s="163">
        <f>SUM(F54:F57)</f>
        <v>907350719</v>
      </c>
      <c r="G59" s="205">
        <f>F59/E59</f>
        <v>2.718191914035091</v>
      </c>
      <c r="H59" s="163">
        <f>SUM(H54:H57)</f>
        <v>403413580</v>
      </c>
      <c r="I59" s="163">
        <f>SUM(I54:I57)</f>
        <v>1154254233</v>
      </c>
      <c r="J59" s="179">
        <f>I59/H59</f>
        <v>2.861218090377622</v>
      </c>
      <c r="K59" s="163">
        <f>SUM(K54:K57)</f>
        <v>420053847</v>
      </c>
      <c r="L59" s="163">
        <f>SUM(L54:L57)</f>
        <v>1323046500</v>
      </c>
      <c r="M59" s="179">
        <f>L59/K59</f>
        <v>3.1497068993633093</v>
      </c>
      <c r="O59" s="222"/>
      <c r="P59" s="222"/>
    </row>
    <row r="60" spans="1:16" ht="15">
      <c r="A60" s="176"/>
      <c r="B60" s="162"/>
      <c r="C60" s="162"/>
      <c r="D60" s="204"/>
      <c r="E60" s="162"/>
      <c r="F60" s="162"/>
      <c r="G60" s="204"/>
      <c r="H60" s="162"/>
      <c r="I60" s="162"/>
      <c r="J60" s="177"/>
      <c r="K60" s="162"/>
      <c r="L60" s="162"/>
      <c r="M60" s="177"/>
      <c r="O60" s="222"/>
      <c r="P60" s="222"/>
    </row>
    <row r="61" spans="1:16" ht="15">
      <c r="A61" s="176"/>
      <c r="B61" s="162"/>
      <c r="C61" s="162"/>
      <c r="D61" s="204"/>
      <c r="E61" s="162"/>
      <c r="F61" s="162"/>
      <c r="G61" s="204"/>
      <c r="H61" s="162"/>
      <c r="I61" s="162"/>
      <c r="J61" s="177"/>
      <c r="K61" s="162"/>
      <c r="L61" s="162"/>
      <c r="M61" s="177"/>
      <c r="O61" s="222"/>
      <c r="P61" s="222"/>
    </row>
    <row r="62" spans="1:16" ht="34.5" customHeight="1">
      <c r="A62" s="174" t="s">
        <v>81</v>
      </c>
      <c r="B62" s="161">
        <v>4719686</v>
      </c>
      <c r="C62" s="161">
        <v>87687909</v>
      </c>
      <c r="D62" s="203">
        <f>C62/B62</f>
        <v>18.579182810042873</v>
      </c>
      <c r="E62" s="161">
        <v>5354085</v>
      </c>
      <c r="F62" s="161">
        <v>107157691</v>
      </c>
      <c r="G62" s="203">
        <f>F62/E62</f>
        <v>20.014193088081342</v>
      </c>
      <c r="H62" s="161">
        <v>5911716</v>
      </c>
      <c r="I62" s="161">
        <v>140781573</v>
      </c>
      <c r="J62" s="175">
        <f>I62/H62</f>
        <v>23.81399461679147</v>
      </c>
      <c r="K62" s="161">
        <v>7906474</v>
      </c>
      <c r="L62" s="161">
        <v>210921224</v>
      </c>
      <c r="M62" s="175">
        <f>L62/K62</f>
        <v>26.67702745876354</v>
      </c>
      <c r="O62" s="222"/>
      <c r="P62" s="222"/>
    </row>
    <row r="63" spans="1:16" ht="34.5" customHeight="1">
      <c r="A63" s="176" t="s">
        <v>93</v>
      </c>
      <c r="B63" s="162">
        <v>63039604</v>
      </c>
      <c r="C63" s="162">
        <v>364482626</v>
      </c>
      <c r="D63" s="204">
        <f>C63/B63</f>
        <v>5.781803864123258</v>
      </c>
      <c r="E63" s="162">
        <v>111365856</v>
      </c>
      <c r="F63" s="162">
        <v>663350387</v>
      </c>
      <c r="G63" s="204">
        <f>F63/E63</f>
        <v>5.956496998505538</v>
      </c>
      <c r="H63" s="162">
        <v>131853214</v>
      </c>
      <c r="I63" s="162">
        <v>728127302</v>
      </c>
      <c r="J63" s="177">
        <f>I63/H63</f>
        <v>5.5222567574272405</v>
      </c>
      <c r="K63" s="162">
        <v>143082889</v>
      </c>
      <c r="L63" s="162">
        <v>883157420</v>
      </c>
      <c r="M63" s="177">
        <f>L63/K63</f>
        <v>6.172348253326084</v>
      </c>
      <c r="O63" s="222"/>
      <c r="P63" s="222"/>
    </row>
    <row r="64" spans="1:16" ht="58.5" customHeight="1">
      <c r="A64" s="174" t="s">
        <v>94</v>
      </c>
      <c r="B64" s="161">
        <v>43886014</v>
      </c>
      <c r="C64" s="161">
        <v>220232610</v>
      </c>
      <c r="D64" s="203">
        <f>C64/B64</f>
        <v>5.018286919381651</v>
      </c>
      <c r="E64" s="161">
        <v>52657668</v>
      </c>
      <c r="F64" s="161">
        <v>257724594</v>
      </c>
      <c r="G64" s="203">
        <f>F64/E64</f>
        <v>4.894341200221779</v>
      </c>
      <c r="H64" s="161">
        <v>64378676</v>
      </c>
      <c r="I64" s="161">
        <v>300969469</v>
      </c>
      <c r="J64" s="175">
        <f>I64/H64</f>
        <v>4.674986932008356</v>
      </c>
      <c r="K64" s="161">
        <v>65176438</v>
      </c>
      <c r="L64" s="161">
        <v>367973315</v>
      </c>
      <c r="M64" s="175">
        <f>L64/K64</f>
        <v>5.645802782287673</v>
      </c>
      <c r="O64" s="222"/>
      <c r="P64" s="222"/>
    </row>
    <row r="65" spans="1:16" ht="34.5" customHeight="1">
      <c r="A65" s="174" t="s">
        <v>95</v>
      </c>
      <c r="B65" s="161">
        <v>22426883</v>
      </c>
      <c r="C65" s="161">
        <v>122544199</v>
      </c>
      <c r="D65" s="203">
        <f>C65/B65</f>
        <v>5.464165439307816</v>
      </c>
      <c r="E65" s="161">
        <v>31263094</v>
      </c>
      <c r="F65" s="161">
        <v>205019358</v>
      </c>
      <c r="G65" s="203">
        <f>F65/E65</f>
        <v>6.55787165531345</v>
      </c>
      <c r="H65" s="161">
        <v>29509971</v>
      </c>
      <c r="I65" s="161">
        <v>193499440</v>
      </c>
      <c r="J65" s="175">
        <f>I65/H65</f>
        <v>6.55708675552409</v>
      </c>
      <c r="K65" s="161">
        <v>35369969</v>
      </c>
      <c r="L65" s="161">
        <v>240504317</v>
      </c>
      <c r="M65" s="175">
        <f>L65/K65</f>
        <v>6.7996756513979415</v>
      </c>
      <c r="O65" s="222"/>
      <c r="P65" s="222"/>
    </row>
    <row r="66" spans="1:16" ht="15">
      <c r="A66" s="176"/>
      <c r="B66" s="162"/>
      <c r="C66" s="162"/>
      <c r="D66" s="204"/>
      <c r="E66" s="162"/>
      <c r="F66" s="162"/>
      <c r="G66" s="204"/>
      <c r="H66" s="162"/>
      <c r="I66" s="162"/>
      <c r="J66" s="177"/>
      <c r="K66" s="162"/>
      <c r="L66" s="162"/>
      <c r="M66" s="177"/>
      <c r="O66" s="222"/>
      <c r="P66" s="222"/>
    </row>
    <row r="67" spans="1:16" ht="31.5">
      <c r="A67" s="178" t="s">
        <v>99</v>
      </c>
      <c r="B67" s="163">
        <f>SUM(B62:B65)</f>
        <v>134072187</v>
      </c>
      <c r="C67" s="163">
        <f>SUM(C62:C65)</f>
        <v>794947344</v>
      </c>
      <c r="D67" s="205">
        <f>C67/B67</f>
        <v>5.929248726285042</v>
      </c>
      <c r="E67" s="163">
        <f>SUM(E62:E65)</f>
        <v>200640703</v>
      </c>
      <c r="F67" s="163">
        <f>SUM(F62:F65)</f>
        <v>1233252030</v>
      </c>
      <c r="G67" s="205">
        <f>F67/E67</f>
        <v>6.146569522336652</v>
      </c>
      <c r="H67" s="163">
        <f>SUM(H62:H65)</f>
        <v>231653577</v>
      </c>
      <c r="I67" s="163">
        <f>SUM(I62:I65)</f>
        <v>1363377784</v>
      </c>
      <c r="J67" s="179">
        <f>I67/H67</f>
        <v>5.88541649844673</v>
      </c>
      <c r="K67" s="163">
        <f>SUM(K62:K65)</f>
        <v>251535770</v>
      </c>
      <c r="L67" s="163">
        <f>SUM(L62:L65)</f>
        <v>1702556276</v>
      </c>
      <c r="M67" s="179">
        <f>L67/K67</f>
        <v>6.768644777639379</v>
      </c>
      <c r="O67" s="222"/>
      <c r="P67" s="222"/>
    </row>
    <row r="68" spans="1:16" ht="15.75" thickBot="1">
      <c r="A68" s="180"/>
      <c r="B68" s="190"/>
      <c r="C68" s="190"/>
      <c r="D68" s="206"/>
      <c r="E68" s="181"/>
      <c r="F68" s="181"/>
      <c r="G68" s="182"/>
      <c r="H68" s="190"/>
      <c r="I68" s="190"/>
      <c r="J68" s="206"/>
      <c r="K68" s="181"/>
      <c r="L68" s="181"/>
      <c r="M68" s="184"/>
      <c r="O68" s="222"/>
      <c r="P68" s="222"/>
    </row>
    <row r="69" spans="1:16" ht="15.75" thickTop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O69" s="222"/>
      <c r="P69" s="222"/>
    </row>
    <row r="70" spans="1:13" ht="1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0" ht="12.75">
      <c r="A72" s="164"/>
      <c r="B72" s="164"/>
      <c r="C72" s="164"/>
      <c r="D72" s="164"/>
      <c r="E72" s="164"/>
      <c r="F72" s="164"/>
      <c r="G72" s="164"/>
      <c r="H72" s="164"/>
      <c r="I72" s="164"/>
      <c r="J72" s="164"/>
    </row>
    <row r="73" spans="1:10" ht="12.75">
      <c r="A73" s="164"/>
      <c r="B73" s="164"/>
      <c r="C73" s="164"/>
      <c r="D73" s="164"/>
      <c r="E73" s="164"/>
      <c r="F73" s="164"/>
      <c r="G73" s="164"/>
      <c r="H73" s="164"/>
      <c r="I73" s="164"/>
      <c r="J73" s="164"/>
    </row>
    <row r="74" spans="1:10" ht="12.75">
      <c r="A74" s="165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2.75">
      <c r="A75" s="165"/>
      <c r="B75" s="165"/>
      <c r="C75" s="165"/>
      <c r="D75" s="165"/>
      <c r="E75" s="165"/>
      <c r="F75" s="165"/>
      <c r="G75" s="165"/>
      <c r="H75" s="165"/>
      <c r="I75" s="165"/>
      <c r="J75" s="165"/>
    </row>
    <row r="76" spans="1:10" ht="12.75">
      <c r="A76" s="165"/>
      <c r="B76" s="165"/>
      <c r="C76" s="165"/>
      <c r="D76" s="165"/>
      <c r="E76" s="165"/>
      <c r="F76" s="165"/>
      <c r="G76" s="165"/>
      <c r="H76" s="165"/>
      <c r="I76" s="165"/>
      <c r="J76" s="165"/>
    </row>
    <row r="77" spans="1:10" ht="12.75">
      <c r="A77" s="165"/>
      <c r="B77" s="165"/>
      <c r="C77" s="165"/>
      <c r="D77" s="165"/>
      <c r="E77" s="165"/>
      <c r="F77" s="165"/>
      <c r="G77" s="165"/>
      <c r="H77" s="165"/>
      <c r="I77" s="165"/>
      <c r="J77" s="165"/>
    </row>
  </sheetData>
  <mergeCells count="16">
    <mergeCell ref="B8:D8"/>
    <mergeCell ref="A2:M2"/>
    <mergeCell ref="A3:M3"/>
    <mergeCell ref="A4:M4"/>
    <mergeCell ref="A5:M5"/>
    <mergeCell ref="K8:M8"/>
    <mergeCell ref="H8:J8"/>
    <mergeCell ref="E8:G8"/>
    <mergeCell ref="K44:M44"/>
    <mergeCell ref="A38:M38"/>
    <mergeCell ref="A39:M39"/>
    <mergeCell ref="A40:M40"/>
    <mergeCell ref="A41:M41"/>
    <mergeCell ref="H44:J44"/>
    <mergeCell ref="B44:D44"/>
    <mergeCell ref="E44:G44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L82">
      <selection activeCell="O82" sqref="O82"/>
    </sheetView>
  </sheetViews>
  <sheetFormatPr defaultColWidth="9.140625" defaultRowHeight="12.75"/>
  <cols>
    <col min="1" max="1" width="41.28125" style="0" bestFit="1" customWidth="1"/>
    <col min="2" max="2" width="18.8515625" style="0" bestFit="1" customWidth="1"/>
    <col min="3" max="3" width="20.7109375" style="0" bestFit="1" customWidth="1"/>
    <col min="4" max="4" width="12.8515625" style="0" customWidth="1"/>
    <col min="5" max="5" width="16.8515625" style="0" customWidth="1"/>
    <col min="6" max="6" width="19.28125" style="0" customWidth="1"/>
    <col min="7" max="7" width="11.8515625" style="0" customWidth="1"/>
    <col min="8" max="8" width="18.00390625" style="0" customWidth="1"/>
    <col min="9" max="9" width="19.8515625" style="0" customWidth="1"/>
    <col min="10" max="10" width="12.421875" style="0" customWidth="1"/>
    <col min="11" max="11" width="16.8515625" style="0" bestFit="1" customWidth="1"/>
    <col min="12" max="12" width="18.7109375" style="0" bestFit="1" customWidth="1"/>
    <col min="13" max="13" width="11.7109375" style="0" customWidth="1"/>
    <col min="15" max="15" width="13.8515625" style="0" bestFit="1" customWidth="1"/>
  </cols>
  <sheetData>
    <row r="1" spans="1:13" ht="13.5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3.25">
      <c r="A2" s="258" t="s">
        <v>83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60"/>
    </row>
    <row r="3" spans="1:13" ht="23.25">
      <c r="A3" s="258" t="s">
        <v>105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</row>
    <row r="4" spans="1:13" ht="23.25">
      <c r="A4" s="258" t="s">
        <v>108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60"/>
    </row>
    <row r="5" spans="1:13" ht="26.25">
      <c r="A5" s="243" t="s">
        <v>103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</row>
    <row r="6" spans="1:13" ht="12.75">
      <c r="A6" s="13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2"/>
    </row>
    <row r="7" spans="1:13" ht="18">
      <c r="A7" s="236"/>
      <c r="B7" s="246">
        <v>2000</v>
      </c>
      <c r="C7" s="246"/>
      <c r="D7" s="246"/>
      <c r="E7" s="246">
        <v>2001</v>
      </c>
      <c r="F7" s="246"/>
      <c r="G7" s="246"/>
      <c r="H7" s="246">
        <v>2002</v>
      </c>
      <c r="I7" s="246"/>
      <c r="J7" s="246"/>
      <c r="K7" s="246">
        <v>2003</v>
      </c>
      <c r="L7" s="246"/>
      <c r="M7" s="264"/>
    </row>
    <row r="8" spans="1:13" ht="29.25" customHeight="1">
      <c r="A8" s="168"/>
      <c r="B8" s="158"/>
      <c r="C8" s="158"/>
      <c r="D8" s="200" t="s">
        <v>106</v>
      </c>
      <c r="E8" s="158"/>
      <c r="F8" s="158"/>
      <c r="G8" s="200" t="s">
        <v>106</v>
      </c>
      <c r="H8" s="158"/>
      <c r="I8" s="158"/>
      <c r="J8" s="200" t="s">
        <v>106</v>
      </c>
      <c r="K8" s="158"/>
      <c r="L8" s="158"/>
      <c r="M8" s="169" t="s">
        <v>106</v>
      </c>
    </row>
    <row r="9" spans="1:13" ht="18" customHeight="1" thickBot="1">
      <c r="A9" s="170"/>
      <c r="B9" s="159" t="s">
        <v>5</v>
      </c>
      <c r="C9" s="159" t="s">
        <v>6</v>
      </c>
      <c r="D9" s="201" t="s">
        <v>104</v>
      </c>
      <c r="E9" s="159" t="s">
        <v>5</v>
      </c>
      <c r="F9" s="159" t="s">
        <v>6</v>
      </c>
      <c r="G9" s="201" t="s">
        <v>104</v>
      </c>
      <c r="H9" s="159" t="s">
        <v>5</v>
      </c>
      <c r="I9" s="159" t="s">
        <v>6</v>
      </c>
      <c r="J9" s="201" t="s">
        <v>104</v>
      </c>
      <c r="K9" s="159" t="s">
        <v>5</v>
      </c>
      <c r="L9" s="159" t="s">
        <v>6</v>
      </c>
      <c r="M9" s="171" t="s">
        <v>104</v>
      </c>
    </row>
    <row r="10" spans="1:16" ht="24.75" customHeight="1" thickTop="1">
      <c r="A10" s="172" t="s">
        <v>71</v>
      </c>
      <c r="B10" s="160">
        <v>7883562</v>
      </c>
      <c r="C10" s="160">
        <v>8683534</v>
      </c>
      <c r="D10" s="224">
        <f>(C10*100)/$C$14</f>
        <v>5.198113682657297</v>
      </c>
      <c r="E10" s="160">
        <v>12557289</v>
      </c>
      <c r="F10" s="160">
        <v>11723023</v>
      </c>
      <c r="G10" s="224">
        <f>(F10*100)/$F$14</f>
        <v>6.233218747717812</v>
      </c>
      <c r="H10" s="160">
        <v>17233456</v>
      </c>
      <c r="I10" s="160">
        <v>17221188</v>
      </c>
      <c r="J10" s="224">
        <f>(I10*100)/$I$14</f>
        <v>8.334600779594394</v>
      </c>
      <c r="K10" s="160">
        <v>13285214</v>
      </c>
      <c r="L10" s="160">
        <v>19246321</v>
      </c>
      <c r="M10" s="229">
        <f>(L10*100)/$L$14</f>
        <v>5.764229640778577</v>
      </c>
      <c r="O10" s="222"/>
      <c r="P10" s="222"/>
    </row>
    <row r="11" spans="1:16" ht="24.75" customHeight="1">
      <c r="A11" s="174" t="s">
        <v>87</v>
      </c>
      <c r="B11" s="161">
        <v>62449041</v>
      </c>
      <c r="C11" s="161">
        <v>60263591</v>
      </c>
      <c r="D11" s="225">
        <f>(C11*100)/$C$14</f>
        <v>36.074828168250754</v>
      </c>
      <c r="E11" s="161">
        <v>72179751</v>
      </c>
      <c r="F11" s="161">
        <v>64436315</v>
      </c>
      <c r="G11" s="225">
        <f>(F11*100)/$F$14</f>
        <v>34.261269187294985</v>
      </c>
      <c r="H11" s="161">
        <v>79373514</v>
      </c>
      <c r="I11" s="161">
        <v>67500167</v>
      </c>
      <c r="J11" s="225">
        <f>(I11*100)/$I$14</f>
        <v>32.66830049709415</v>
      </c>
      <c r="K11" s="161">
        <v>140852665</v>
      </c>
      <c r="L11" s="161">
        <v>144908798</v>
      </c>
      <c r="M11" s="230">
        <f>(L11*100)/$L$14</f>
        <v>43.399857491787415</v>
      </c>
      <c r="O11" s="222"/>
      <c r="P11" s="222"/>
    </row>
    <row r="12" spans="1:16" ht="24.75" customHeight="1">
      <c r="A12" s="174" t="s">
        <v>88</v>
      </c>
      <c r="B12" s="161">
        <v>80555701</v>
      </c>
      <c r="C12" s="161">
        <v>98104512</v>
      </c>
      <c r="D12" s="225">
        <f>(C12*100)/$C$14</f>
        <v>58.727058149091945</v>
      </c>
      <c r="E12" s="161">
        <v>101306549</v>
      </c>
      <c r="F12" s="161">
        <v>111914007</v>
      </c>
      <c r="G12" s="225">
        <f>(F12*100)/$F$14</f>
        <v>59.5055120649872</v>
      </c>
      <c r="H12" s="161">
        <v>105797070</v>
      </c>
      <c r="I12" s="161">
        <v>121901475</v>
      </c>
      <c r="J12" s="225">
        <f>(I12*100)/$I$14</f>
        <v>58.99709872331145</v>
      </c>
      <c r="K12" s="161">
        <v>125738091</v>
      </c>
      <c r="L12" s="161">
        <v>169737217</v>
      </c>
      <c r="M12" s="230">
        <f>(L12*100)/$L$14</f>
        <v>50.83591286743401</v>
      </c>
      <c r="O12" s="222"/>
      <c r="P12" s="222"/>
    </row>
    <row r="13" spans="1:16" ht="15" customHeight="1">
      <c r="A13" s="176"/>
      <c r="B13" s="162"/>
      <c r="C13" s="162"/>
      <c r="D13" s="226"/>
      <c r="E13" s="162"/>
      <c r="F13" s="162"/>
      <c r="G13" s="226"/>
      <c r="H13" s="162"/>
      <c r="I13" s="162"/>
      <c r="J13" s="226"/>
      <c r="K13" s="162"/>
      <c r="L13" s="162"/>
      <c r="M13" s="231"/>
      <c r="O13" s="222"/>
      <c r="P13" s="222"/>
    </row>
    <row r="14" spans="1:16" ht="19.5" customHeight="1">
      <c r="A14" s="178" t="s">
        <v>89</v>
      </c>
      <c r="B14" s="163">
        <f>SUM(B10:B12)</f>
        <v>150888304</v>
      </c>
      <c r="C14" s="163">
        <f>SUM(C10:C12)</f>
        <v>167051637</v>
      </c>
      <c r="D14" s="227">
        <f>(C14*100)/$C$14</f>
        <v>100</v>
      </c>
      <c r="E14" s="163">
        <f>SUM(E10:E12)</f>
        <v>186043589</v>
      </c>
      <c r="F14" s="163">
        <f>SUM(F10:F12)</f>
        <v>188073345</v>
      </c>
      <c r="G14" s="227">
        <f>(F14*100)/$F$14</f>
        <v>100</v>
      </c>
      <c r="H14" s="163">
        <f>SUM(H10:H12)</f>
        <v>202404040</v>
      </c>
      <c r="I14" s="163">
        <f>SUM(I10:I12)</f>
        <v>206622830</v>
      </c>
      <c r="J14" s="227">
        <f>(I14*100)/$I$14</f>
        <v>100</v>
      </c>
      <c r="K14" s="163">
        <f>SUM(K10:K12)</f>
        <v>279875970</v>
      </c>
      <c r="L14" s="163">
        <f>SUM(L10:L12)</f>
        <v>333892336</v>
      </c>
      <c r="M14" s="232">
        <f>(L14*100)/$L$14</f>
        <v>100</v>
      </c>
      <c r="O14" s="222"/>
      <c r="P14" s="222"/>
    </row>
    <row r="15" spans="1:16" ht="15" customHeight="1">
      <c r="A15" s="176"/>
      <c r="B15" s="162"/>
      <c r="C15" s="162"/>
      <c r="D15" s="226"/>
      <c r="E15" s="162"/>
      <c r="F15" s="162"/>
      <c r="G15" s="226"/>
      <c r="H15" s="162"/>
      <c r="I15" s="162"/>
      <c r="J15" s="204"/>
      <c r="K15" s="162"/>
      <c r="L15" s="162"/>
      <c r="M15" s="231"/>
      <c r="O15" s="222"/>
      <c r="P15" s="222"/>
    </row>
    <row r="16" spans="1:16" ht="15" customHeight="1">
      <c r="A16" s="176"/>
      <c r="B16" s="162"/>
      <c r="C16" s="162"/>
      <c r="D16" s="226"/>
      <c r="E16" s="162"/>
      <c r="F16" s="162"/>
      <c r="G16" s="226"/>
      <c r="H16" s="162"/>
      <c r="I16" s="162"/>
      <c r="J16" s="204"/>
      <c r="K16" s="162"/>
      <c r="L16" s="162"/>
      <c r="M16" s="231"/>
      <c r="O16" s="222"/>
      <c r="P16" s="222"/>
    </row>
    <row r="17" spans="1:16" ht="34.5" customHeight="1">
      <c r="A17" s="174" t="s">
        <v>77</v>
      </c>
      <c r="B17" s="161">
        <v>2380564</v>
      </c>
      <c r="C17" s="161">
        <v>14648714</v>
      </c>
      <c r="D17" s="225">
        <f>(C17*100)/$C$22</f>
        <v>1.9965209428838941</v>
      </c>
      <c r="E17" s="161">
        <v>3022307</v>
      </c>
      <c r="F17" s="161">
        <v>19720626</v>
      </c>
      <c r="G17" s="225">
        <f>(F17*100)/$F$22</f>
        <v>2.5474491554945136</v>
      </c>
      <c r="H17" s="161">
        <v>3761239</v>
      </c>
      <c r="I17" s="161">
        <v>23253973</v>
      </c>
      <c r="J17" s="225">
        <f>(I17*100)/$I$22</f>
        <v>3.6689329709086853</v>
      </c>
      <c r="K17" s="161">
        <v>3738320</v>
      </c>
      <c r="L17" s="161">
        <v>24784140</v>
      </c>
      <c r="M17" s="230">
        <f>(L17*100)/$L$22</f>
        <v>3.3630675457879655</v>
      </c>
      <c r="O17" s="222"/>
      <c r="P17" s="222"/>
    </row>
    <row r="18" spans="1:16" ht="34.5" customHeight="1">
      <c r="A18" s="176" t="s">
        <v>16</v>
      </c>
      <c r="B18" s="162">
        <v>97171610</v>
      </c>
      <c r="C18" s="162">
        <v>256753238</v>
      </c>
      <c r="D18" s="225">
        <f>(C18*100)/$C$22</f>
        <v>34.993735069184424</v>
      </c>
      <c r="E18" s="162">
        <v>114966830</v>
      </c>
      <c r="F18" s="162">
        <v>278640532</v>
      </c>
      <c r="G18" s="226">
        <f>(F18*100)/$F$22</f>
        <v>35.99391763374763</v>
      </c>
      <c r="H18" s="162">
        <v>85905018</v>
      </c>
      <c r="I18" s="162">
        <v>187065858</v>
      </c>
      <c r="J18" s="226">
        <f>(I18*100)/$I$22</f>
        <v>29.514616454896643</v>
      </c>
      <c r="K18" s="162">
        <v>98229723</v>
      </c>
      <c r="L18" s="162">
        <v>238530142</v>
      </c>
      <c r="M18" s="231">
        <f>(L18*100)/$L$22</f>
        <v>32.36719043922424</v>
      </c>
      <c r="O18" s="222"/>
      <c r="P18" s="222"/>
    </row>
    <row r="19" spans="1:16" ht="34.5" customHeight="1">
      <c r="A19" s="174" t="s">
        <v>90</v>
      </c>
      <c r="B19" s="161">
        <v>173234489</v>
      </c>
      <c r="C19" s="161">
        <v>269342176</v>
      </c>
      <c r="D19" s="225">
        <f>(C19*100)/$C$22</f>
        <v>36.70952243220256</v>
      </c>
      <c r="E19" s="161">
        <v>165006266</v>
      </c>
      <c r="F19" s="161">
        <v>269057046</v>
      </c>
      <c r="G19" s="225">
        <f>(F19*100)/$F$22</f>
        <v>34.755952707208614</v>
      </c>
      <c r="H19" s="161">
        <v>136416113</v>
      </c>
      <c r="I19" s="161">
        <v>236186919</v>
      </c>
      <c r="J19" s="225">
        <f>(I19*100)/$I$22</f>
        <v>37.264770816429476</v>
      </c>
      <c r="K19" s="161">
        <v>125639111</v>
      </c>
      <c r="L19" s="161">
        <v>268773028</v>
      </c>
      <c r="M19" s="230">
        <f>(L19*100)/$L$22</f>
        <v>36.47097892644087</v>
      </c>
      <c r="O19" s="222"/>
      <c r="P19" s="222"/>
    </row>
    <row r="20" spans="1:16" ht="34.5" customHeight="1">
      <c r="A20" s="174" t="s">
        <v>91</v>
      </c>
      <c r="B20" s="161">
        <v>56786346</v>
      </c>
      <c r="C20" s="161">
        <v>192967885</v>
      </c>
      <c r="D20" s="225">
        <f>(C20*100)/$C$22</f>
        <v>26.300221555729113</v>
      </c>
      <c r="E20" s="161">
        <v>62424654</v>
      </c>
      <c r="F20" s="161">
        <v>206714067</v>
      </c>
      <c r="G20" s="225">
        <f>(F20*100)/$F$22</f>
        <v>26.702680503549246</v>
      </c>
      <c r="H20" s="161">
        <v>56273860</v>
      </c>
      <c r="I20" s="161">
        <v>187300768</v>
      </c>
      <c r="J20" s="225">
        <f>(I20*100)/$I$22</f>
        <v>29.551679757765196</v>
      </c>
      <c r="K20" s="161">
        <v>57487471</v>
      </c>
      <c r="L20" s="161">
        <v>204863098</v>
      </c>
      <c r="M20" s="230">
        <f>(L20*100)/$L$22</f>
        <v>27.79876308854693</v>
      </c>
      <c r="O20" s="222"/>
      <c r="P20" s="222"/>
    </row>
    <row r="21" spans="1:16" ht="15" customHeight="1">
      <c r="A21" s="176"/>
      <c r="B21" s="162"/>
      <c r="C21" s="162"/>
      <c r="D21" s="234"/>
      <c r="E21" s="162"/>
      <c r="F21" s="162"/>
      <c r="G21" s="226"/>
      <c r="H21" s="162"/>
      <c r="I21" s="162"/>
      <c r="J21" s="226"/>
      <c r="K21" s="162"/>
      <c r="L21" s="162"/>
      <c r="M21" s="231"/>
      <c r="O21" s="222"/>
      <c r="P21" s="222"/>
    </row>
    <row r="22" spans="1:16" ht="19.5" customHeight="1">
      <c r="A22" s="178" t="s">
        <v>92</v>
      </c>
      <c r="B22" s="163">
        <f>SUM(B17:B20)</f>
        <v>329573009</v>
      </c>
      <c r="C22" s="163">
        <f>SUM(C17:C20)</f>
        <v>733712013</v>
      </c>
      <c r="D22" s="235">
        <f>(C22*100)/$C$22</f>
        <v>100</v>
      </c>
      <c r="E22" s="163">
        <f>SUM(E17:E20)</f>
        <v>345420057</v>
      </c>
      <c r="F22" s="163">
        <f>SUM(F17:F20)</f>
        <v>774132271</v>
      </c>
      <c r="G22" s="227">
        <f>(F22*100)/$F$22</f>
        <v>100</v>
      </c>
      <c r="H22" s="163">
        <f>SUM(H17:H20)</f>
        <v>282356230</v>
      </c>
      <c r="I22" s="163">
        <f>SUM(I17:I20)</f>
        <v>633807518</v>
      </c>
      <c r="J22" s="227">
        <f>(I22*100)/$I$22</f>
        <v>100</v>
      </c>
      <c r="K22" s="163">
        <f>SUM(K17:K20)</f>
        <v>285094625</v>
      </c>
      <c r="L22" s="163">
        <f>SUM(L17:L20)</f>
        <v>736950408</v>
      </c>
      <c r="M22" s="232">
        <f>(L22*100)/$L$22</f>
        <v>100</v>
      </c>
      <c r="O22" s="222"/>
      <c r="P22" s="222"/>
    </row>
    <row r="23" spans="1:16" ht="15" customHeight="1" thickBot="1">
      <c r="A23" s="180"/>
      <c r="B23" s="181"/>
      <c r="C23" s="181"/>
      <c r="D23" s="228"/>
      <c r="E23" s="181"/>
      <c r="F23" s="181"/>
      <c r="G23" s="228"/>
      <c r="H23" s="181"/>
      <c r="I23" s="181"/>
      <c r="J23" s="228"/>
      <c r="K23" s="181"/>
      <c r="L23" s="181"/>
      <c r="M23" s="233"/>
      <c r="O23" s="222"/>
      <c r="P23" s="222"/>
    </row>
    <row r="24" spans="1:16" ht="15.75" thickTop="1">
      <c r="A24" s="166"/>
      <c r="B24" s="162"/>
      <c r="C24" s="162"/>
      <c r="D24" s="167"/>
      <c r="E24" s="167"/>
      <c r="F24" s="167"/>
      <c r="G24" s="167"/>
      <c r="H24" s="167"/>
      <c r="I24" s="167"/>
      <c r="J24" s="167"/>
      <c r="M24" s="222"/>
      <c r="O24" s="222"/>
      <c r="P24" s="222"/>
    </row>
    <row r="25" spans="1:16" ht="15">
      <c r="A25" s="242" t="s">
        <v>107</v>
      </c>
      <c r="B25" s="162"/>
      <c r="C25" s="162"/>
      <c r="D25" s="167"/>
      <c r="E25" s="167"/>
      <c r="F25" s="167"/>
      <c r="G25" s="167"/>
      <c r="H25" s="167"/>
      <c r="I25" s="167"/>
      <c r="J25" s="167"/>
      <c r="O25" s="222"/>
      <c r="P25" s="222"/>
    </row>
    <row r="26" spans="1:16" ht="15.75" thickBot="1">
      <c r="A26" s="166"/>
      <c r="B26" s="162"/>
      <c r="C26" s="162"/>
      <c r="D26" s="167"/>
      <c r="E26" s="167"/>
      <c r="F26" s="167"/>
      <c r="G26" s="167"/>
      <c r="H26" s="167"/>
      <c r="I26" s="167"/>
      <c r="J26" s="167"/>
      <c r="O26" s="222"/>
      <c r="P26" s="222"/>
    </row>
    <row r="27" spans="1:16" ht="13.5" thickTop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44"/>
      <c r="L27" s="44"/>
      <c r="M27" s="45"/>
      <c r="O27" s="222"/>
      <c r="P27" s="222"/>
    </row>
    <row r="28" spans="1:16" ht="23.25">
      <c r="A28" s="261" t="s">
        <v>83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3"/>
      <c r="O28" s="222"/>
      <c r="P28" s="222"/>
    </row>
    <row r="29" spans="1:16" ht="23.25">
      <c r="A29" s="261" t="s">
        <v>105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/>
      <c r="O29" s="222"/>
      <c r="P29" s="222"/>
    </row>
    <row r="30" spans="1:16" ht="23.25">
      <c r="A30" s="261" t="s">
        <v>109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/>
      <c r="O30" s="222"/>
      <c r="P30" s="222"/>
    </row>
    <row r="31" spans="1:16" ht="26.25">
      <c r="A31" s="243" t="s">
        <v>103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5"/>
      <c r="O31" s="222"/>
      <c r="P31" s="222"/>
    </row>
    <row r="32" spans="1:16" ht="12.75">
      <c r="A32" s="187"/>
      <c r="B32" s="164"/>
      <c r="C32" s="164"/>
      <c r="D32" s="164"/>
      <c r="E32" s="164"/>
      <c r="F32" s="164"/>
      <c r="G32" s="164"/>
      <c r="H32" s="164"/>
      <c r="I32" s="164"/>
      <c r="J32" s="164"/>
      <c r="K32" s="4"/>
      <c r="L32" s="4"/>
      <c r="M32" s="12"/>
      <c r="O32" s="222"/>
      <c r="P32" s="222"/>
    </row>
    <row r="33" spans="1:16" ht="18">
      <c r="A33" s="236"/>
      <c r="B33" s="221">
        <v>2000</v>
      </c>
      <c r="C33" s="221"/>
      <c r="D33" s="221"/>
      <c r="E33" s="221">
        <v>2001</v>
      </c>
      <c r="F33" s="221"/>
      <c r="G33" s="221"/>
      <c r="H33" s="246">
        <v>2002</v>
      </c>
      <c r="I33" s="246"/>
      <c r="J33" s="246"/>
      <c r="K33" s="246">
        <v>2003</v>
      </c>
      <c r="L33" s="246"/>
      <c r="M33" s="264"/>
      <c r="O33" s="222"/>
      <c r="P33" s="222"/>
    </row>
    <row r="34" spans="1:16" ht="25.5">
      <c r="A34" s="168"/>
      <c r="B34" s="158"/>
      <c r="C34" s="158"/>
      <c r="D34" s="200" t="s">
        <v>106</v>
      </c>
      <c r="E34" s="158"/>
      <c r="F34" s="158"/>
      <c r="G34" s="200" t="s">
        <v>106</v>
      </c>
      <c r="H34" s="158"/>
      <c r="I34" s="158"/>
      <c r="J34" s="200" t="s">
        <v>106</v>
      </c>
      <c r="K34" s="158"/>
      <c r="L34" s="158"/>
      <c r="M34" s="169" t="s">
        <v>106</v>
      </c>
      <c r="O34" s="222"/>
      <c r="P34" s="222"/>
    </row>
    <row r="35" spans="1:16" ht="16.5" thickBot="1">
      <c r="A35" s="170"/>
      <c r="B35" s="159" t="s">
        <v>5</v>
      </c>
      <c r="C35" s="159" t="s">
        <v>6</v>
      </c>
      <c r="D35" s="201" t="s">
        <v>104</v>
      </c>
      <c r="E35" s="159" t="s">
        <v>5</v>
      </c>
      <c r="F35" s="159" t="s">
        <v>6</v>
      </c>
      <c r="G35" s="201" t="s">
        <v>104</v>
      </c>
      <c r="H35" s="159" t="s">
        <v>5</v>
      </c>
      <c r="I35" s="159" t="s">
        <v>6</v>
      </c>
      <c r="J35" s="201" t="s">
        <v>104</v>
      </c>
      <c r="K35" s="159" t="s">
        <v>5</v>
      </c>
      <c r="L35" s="159" t="s">
        <v>6</v>
      </c>
      <c r="M35" s="171" t="s">
        <v>104</v>
      </c>
      <c r="O35" s="222"/>
      <c r="P35" s="222"/>
    </row>
    <row r="36" spans="1:16" ht="24.75" customHeight="1" thickTop="1">
      <c r="A36" s="172" t="s">
        <v>71</v>
      </c>
      <c r="B36" s="160">
        <v>38691169</v>
      </c>
      <c r="C36" s="160">
        <v>98381878</v>
      </c>
      <c r="D36" s="237">
        <f>(C36*100)/$C$40</f>
        <v>8.862104776959912</v>
      </c>
      <c r="E36" s="160">
        <v>27004478</v>
      </c>
      <c r="F36" s="160">
        <v>81402087</v>
      </c>
      <c r="G36" s="224">
        <f>(F36*100)/$F$40</f>
        <v>9.488729893818169</v>
      </c>
      <c r="H36" s="160">
        <v>36292351</v>
      </c>
      <c r="I36" s="160">
        <v>108092851</v>
      </c>
      <c r="J36" s="224">
        <f>(I36*100)/$I$40</f>
        <v>10.570819753087811</v>
      </c>
      <c r="K36" s="160">
        <v>42358949</v>
      </c>
      <c r="L36" s="160">
        <v>145267723</v>
      </c>
      <c r="M36" s="229">
        <f>(L36*100)/$L$40</f>
        <v>11.441182854538383</v>
      </c>
      <c r="O36" s="222"/>
      <c r="P36" s="222"/>
    </row>
    <row r="37" spans="1:16" ht="24.75" customHeight="1">
      <c r="A37" s="174" t="s">
        <v>87</v>
      </c>
      <c r="B37" s="161">
        <v>577352154</v>
      </c>
      <c r="C37" s="161">
        <v>680668116</v>
      </c>
      <c r="D37" s="238">
        <f>(C37*100)/$C$40</f>
        <v>61.31365130403288</v>
      </c>
      <c r="E37" s="161">
        <v>457764432</v>
      </c>
      <c r="F37" s="161">
        <v>499967199</v>
      </c>
      <c r="G37" s="225">
        <f>(F37*100)/$F$40</f>
        <v>58.27926386064079</v>
      </c>
      <c r="H37" s="161">
        <v>549210364</v>
      </c>
      <c r="I37" s="161">
        <v>496744024</v>
      </c>
      <c r="J37" s="225">
        <f>(I37*100)/$I$40</f>
        <v>48.57852755801145</v>
      </c>
      <c r="K37" s="161">
        <v>571430438</v>
      </c>
      <c r="L37" s="161">
        <v>674161027</v>
      </c>
      <c r="M37" s="230">
        <f>(L37*100)/$L$40</f>
        <v>53.096444440795615</v>
      </c>
      <c r="O37" s="222"/>
      <c r="P37" s="222"/>
    </row>
    <row r="38" spans="1:16" ht="24.75" customHeight="1">
      <c r="A38" s="174" t="s">
        <v>88</v>
      </c>
      <c r="B38" s="161">
        <v>220149033</v>
      </c>
      <c r="C38" s="161">
        <v>331091225</v>
      </c>
      <c r="D38" s="238">
        <f>(C38*100)/$C$40</f>
        <v>29.82424391900721</v>
      </c>
      <c r="E38" s="161">
        <v>188542219</v>
      </c>
      <c r="F38" s="161">
        <v>276512516</v>
      </c>
      <c r="G38" s="225">
        <f>(F38*100)/$F$40</f>
        <v>32.23200624554104</v>
      </c>
      <c r="H38" s="161">
        <v>298752695</v>
      </c>
      <c r="I38" s="161">
        <v>417721957</v>
      </c>
      <c r="J38" s="225">
        <f>(I38*100)/$I$40</f>
        <v>40.85065268890074</v>
      </c>
      <c r="K38" s="161">
        <v>312818503</v>
      </c>
      <c r="L38" s="161">
        <v>450262722</v>
      </c>
      <c r="M38" s="230">
        <f>(L38*100)/$L$40</f>
        <v>35.462372704666</v>
      </c>
      <c r="O38" s="222"/>
      <c r="P38" s="222"/>
    </row>
    <row r="39" spans="1:16" ht="15">
      <c r="A39" s="176"/>
      <c r="B39" s="162"/>
      <c r="C39" s="162"/>
      <c r="D39" s="239"/>
      <c r="E39" s="162"/>
      <c r="F39" s="162"/>
      <c r="G39" s="226"/>
      <c r="H39" s="162"/>
      <c r="I39" s="162"/>
      <c r="J39" s="226"/>
      <c r="K39" s="162"/>
      <c r="L39" s="162"/>
      <c r="M39" s="231"/>
      <c r="O39" s="222"/>
      <c r="P39" s="222"/>
    </row>
    <row r="40" spans="1:16" ht="15.75">
      <c r="A40" s="178" t="s">
        <v>97</v>
      </c>
      <c r="B40" s="163">
        <f>SUM(B36:B38)</f>
        <v>836192356</v>
      </c>
      <c r="C40" s="163">
        <f>SUM(C36:C38)</f>
        <v>1110141219</v>
      </c>
      <c r="D40" s="240">
        <f>(C40*100)/$C$40</f>
        <v>100</v>
      </c>
      <c r="E40" s="163">
        <f>SUM(E36:E38)</f>
        <v>673311129</v>
      </c>
      <c r="F40" s="163">
        <f>SUM(F36:F38)</f>
        <v>857881802</v>
      </c>
      <c r="G40" s="227">
        <f>(F40*100)/$F$40</f>
        <v>100</v>
      </c>
      <c r="H40" s="163">
        <f>SUM(H36:H38)</f>
        <v>884255410</v>
      </c>
      <c r="I40" s="163">
        <f>SUM(I36:I38)</f>
        <v>1022558832</v>
      </c>
      <c r="J40" s="227">
        <f>(I40*100)/$I$40</f>
        <v>100</v>
      </c>
      <c r="K40" s="163">
        <f>SUM(K36:K38)</f>
        <v>926607890</v>
      </c>
      <c r="L40" s="163">
        <f>SUM(L36:L38)</f>
        <v>1269691472</v>
      </c>
      <c r="M40" s="232">
        <f>(L40*100)/$L$40</f>
        <v>100</v>
      </c>
      <c r="O40" s="222"/>
      <c r="P40" s="222"/>
    </row>
    <row r="41" spans="1:16" ht="15">
      <c r="A41" s="176"/>
      <c r="B41" s="162"/>
      <c r="C41" s="162"/>
      <c r="D41" s="239"/>
      <c r="E41" s="162"/>
      <c r="F41" s="162"/>
      <c r="G41" s="226"/>
      <c r="H41" s="162"/>
      <c r="I41" s="162"/>
      <c r="J41" s="226"/>
      <c r="K41" s="162"/>
      <c r="L41" s="162"/>
      <c r="M41" s="231"/>
      <c r="O41" s="222"/>
      <c r="P41" s="222"/>
    </row>
    <row r="42" spans="1:16" ht="15">
      <c r="A42" s="176"/>
      <c r="B42" s="162"/>
      <c r="C42" s="162"/>
      <c r="D42" s="239"/>
      <c r="E42" s="162"/>
      <c r="F42" s="162"/>
      <c r="G42" s="226"/>
      <c r="H42" s="162"/>
      <c r="I42" s="162"/>
      <c r="J42" s="226"/>
      <c r="K42" s="162"/>
      <c r="L42" s="162"/>
      <c r="M42" s="231"/>
      <c r="O42" s="222"/>
      <c r="P42" s="222"/>
    </row>
    <row r="43" spans="1:16" ht="34.5" customHeight="1">
      <c r="A43" s="174" t="s">
        <v>77</v>
      </c>
      <c r="B43" s="161">
        <v>4084400</v>
      </c>
      <c r="C43" s="161">
        <v>42904473</v>
      </c>
      <c r="D43" s="238">
        <f>(C43*100)/$C$48</f>
        <v>5.77505176551861</v>
      </c>
      <c r="E43" s="161">
        <v>3097356</v>
      </c>
      <c r="F43" s="161">
        <v>33721565</v>
      </c>
      <c r="G43" s="225">
        <f>(F43*100)/$F$48</f>
        <v>5.471301281962773</v>
      </c>
      <c r="H43" s="161">
        <v>4650161</v>
      </c>
      <c r="I43" s="161">
        <v>45935808</v>
      </c>
      <c r="J43" s="225">
        <f>(I43*100)/$I$48</f>
        <v>5.062629812056169</v>
      </c>
      <c r="K43" s="161">
        <v>4461412</v>
      </c>
      <c r="L43" s="161">
        <v>55068492</v>
      </c>
      <c r="M43" s="230">
        <f>(L43*100)/$L$48</f>
        <v>4.801144618640869</v>
      </c>
      <c r="O43" s="222"/>
      <c r="P43" s="222"/>
    </row>
    <row r="44" spans="1:16" ht="34.5" customHeight="1">
      <c r="A44" s="176" t="s">
        <v>16</v>
      </c>
      <c r="B44" s="162">
        <v>41646169</v>
      </c>
      <c r="C44" s="162">
        <v>113304891</v>
      </c>
      <c r="D44" s="239">
        <f>(C44*100)/$C$48</f>
        <v>15.251128030670452</v>
      </c>
      <c r="E44" s="162">
        <v>30111294</v>
      </c>
      <c r="F44" s="162">
        <v>85619916</v>
      </c>
      <c r="G44" s="226">
        <f>(F44*100)/$F$48</f>
        <v>13.891773889270707</v>
      </c>
      <c r="H44" s="162">
        <v>50265117</v>
      </c>
      <c r="I44" s="162">
        <v>133147019</v>
      </c>
      <c r="J44" s="226">
        <f>(I44*100)/$I$48</f>
        <v>14.674261695272873</v>
      </c>
      <c r="K44" s="162">
        <v>93965514</v>
      </c>
      <c r="L44" s="162">
        <v>236390478</v>
      </c>
      <c r="M44" s="231">
        <f>(L44*100)/$L$48</f>
        <v>20.609695855619993</v>
      </c>
      <c r="O44" s="222"/>
      <c r="P44" s="222"/>
    </row>
    <row r="45" spans="1:16" ht="34.5" customHeight="1">
      <c r="A45" s="174" t="s">
        <v>90</v>
      </c>
      <c r="B45" s="161">
        <v>134361760</v>
      </c>
      <c r="C45" s="161">
        <v>414855279</v>
      </c>
      <c r="D45" s="238">
        <f>(C45*100)/$C$48</f>
        <v>55.840581270481174</v>
      </c>
      <c r="E45" s="161">
        <v>112254387</v>
      </c>
      <c r="F45" s="161">
        <v>346374138</v>
      </c>
      <c r="G45" s="225">
        <f>(F45*100)/$F$48</f>
        <v>56.19897134899138</v>
      </c>
      <c r="H45" s="161">
        <v>183131058</v>
      </c>
      <c r="I45" s="161">
        <v>493340997</v>
      </c>
      <c r="J45" s="225">
        <f>(I45*100)/$I$48</f>
        <v>54.37158825902688</v>
      </c>
      <c r="K45" s="161">
        <v>187096899</v>
      </c>
      <c r="L45" s="161">
        <v>555173311</v>
      </c>
      <c r="M45" s="230">
        <f>(L45*100)/$L$48</f>
        <v>48.40276640443838</v>
      </c>
      <c r="O45" s="222"/>
      <c r="P45" s="222"/>
    </row>
    <row r="46" spans="1:16" ht="34.5" customHeight="1">
      <c r="A46" s="174" t="s">
        <v>91</v>
      </c>
      <c r="B46" s="161">
        <v>63916971</v>
      </c>
      <c r="C46" s="161">
        <v>171863295</v>
      </c>
      <c r="D46" s="238">
        <f>(C46*100)/$C$48</f>
        <v>23.133238933329764</v>
      </c>
      <c r="E46" s="161">
        <v>55200804</v>
      </c>
      <c r="F46" s="161">
        <v>150619751</v>
      </c>
      <c r="G46" s="225">
        <f>(F46*100)/$F$48</f>
        <v>24.437953479775143</v>
      </c>
      <c r="H46" s="161">
        <v>95760381</v>
      </c>
      <c r="I46" s="161">
        <v>234926895</v>
      </c>
      <c r="J46" s="225">
        <f>(I46*100)/$I$48</f>
        <v>25.891520233644076</v>
      </c>
      <c r="K46" s="161">
        <v>116741254</v>
      </c>
      <c r="L46" s="161">
        <v>300354456</v>
      </c>
      <c r="M46" s="230">
        <f>(L46*100)/$L$48</f>
        <v>26.186393121300757</v>
      </c>
      <c r="O46" s="222"/>
      <c r="P46" s="222"/>
    </row>
    <row r="47" spans="1:16" ht="15">
      <c r="A47" s="176"/>
      <c r="B47" s="162"/>
      <c r="C47" s="162"/>
      <c r="D47" s="239"/>
      <c r="E47" s="162"/>
      <c r="F47" s="162"/>
      <c r="G47" s="226"/>
      <c r="H47" s="162"/>
      <c r="I47" s="162"/>
      <c r="J47" s="226"/>
      <c r="K47" s="162"/>
      <c r="L47" s="162"/>
      <c r="M47" s="231"/>
      <c r="O47" s="222"/>
      <c r="P47" s="222"/>
    </row>
    <row r="48" spans="1:16" ht="15.75">
      <c r="A48" s="178" t="s">
        <v>98</v>
      </c>
      <c r="B48" s="163">
        <f>SUM(B43:B46)</f>
        <v>244009300</v>
      </c>
      <c r="C48" s="163">
        <f>SUM(C43:C46)</f>
        <v>742927938</v>
      </c>
      <c r="D48" s="240">
        <f>(C48*100)/$C$48</f>
        <v>100</v>
      </c>
      <c r="E48" s="163">
        <f>SUM(E43:E46)</f>
        <v>200663841</v>
      </c>
      <c r="F48" s="163">
        <f>SUM(F43:F46)</f>
        <v>616335370</v>
      </c>
      <c r="G48" s="227">
        <f>(F48*100)/$F$48</f>
        <v>100</v>
      </c>
      <c r="H48" s="163">
        <f>SUM(H43:H46)</f>
        <v>333806717</v>
      </c>
      <c r="I48" s="163">
        <f>SUM(I43:I46)</f>
        <v>907350719</v>
      </c>
      <c r="J48" s="227">
        <f>(I48*100)/$I$48</f>
        <v>100</v>
      </c>
      <c r="K48" s="163">
        <f>SUM(K43:K46)</f>
        <v>402265079</v>
      </c>
      <c r="L48" s="163">
        <f>SUM(L43:L46)</f>
        <v>1146986737</v>
      </c>
      <c r="M48" s="232">
        <f>(L48*100)/$L$48</f>
        <v>100</v>
      </c>
      <c r="O48" s="222"/>
      <c r="P48" s="222"/>
    </row>
    <row r="49" spans="1:16" ht="15.75" thickBot="1">
      <c r="A49" s="180"/>
      <c r="B49" s="181"/>
      <c r="C49" s="181"/>
      <c r="D49" s="241"/>
      <c r="E49" s="181"/>
      <c r="F49" s="181"/>
      <c r="G49" s="228"/>
      <c r="H49" s="181"/>
      <c r="I49" s="181"/>
      <c r="J49" s="228"/>
      <c r="K49" s="181"/>
      <c r="L49" s="181"/>
      <c r="M49" s="233"/>
      <c r="O49" s="222"/>
      <c r="P49" s="222"/>
    </row>
    <row r="50" ht="13.5" thickTop="1"/>
    <row r="51" ht="12.75">
      <c r="A51" s="242" t="s">
        <v>107</v>
      </c>
    </row>
  </sheetData>
  <mergeCells count="14">
    <mergeCell ref="K33:M33"/>
    <mergeCell ref="A28:M28"/>
    <mergeCell ref="A29:M29"/>
    <mergeCell ref="A30:M30"/>
    <mergeCell ref="A31:M31"/>
    <mergeCell ref="H33:J33"/>
    <mergeCell ref="B7:D7"/>
    <mergeCell ref="A2:M2"/>
    <mergeCell ref="A3:M3"/>
    <mergeCell ref="A4:M4"/>
    <mergeCell ref="A5:M5"/>
    <mergeCell ref="K7:M7"/>
    <mergeCell ref="H7:J7"/>
    <mergeCell ref="E7:G7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50" r:id="rId1"/>
  <headerFooter alignWithMargins="0">
    <oddFooter>&amp;R&amp;"Arial,İtalik"&amp;8İTKİB / AR - GE ve MEVZUAT ŞUBESİ
31.01.2005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ITKIB</dc:creator>
  <cp:keywords/>
  <dc:description/>
  <cp:lastModifiedBy>Berna Türkant</cp:lastModifiedBy>
  <cp:lastPrinted>2005-12-20T11:36:34Z</cp:lastPrinted>
  <dcterms:created xsi:type="dcterms:W3CDTF">2000-06-01T10:19:43Z</dcterms:created>
  <dcterms:modified xsi:type="dcterms:W3CDTF">2006-05-22T11:23:02Z</dcterms:modified>
  <cp:category/>
  <cp:version/>
  <cp:contentType/>
  <cp:contentStatus/>
</cp:coreProperties>
</file>