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25" windowHeight="5835" activeTab="0"/>
  </bookViews>
  <sheets>
    <sheet name="ULKE2002" sheetId="1" r:id="rId1"/>
    <sheet name="FASIL2002" sheetId="2" r:id="rId2"/>
    <sheet name="ENCOK200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<sst xmlns="http://schemas.openxmlformats.org/spreadsheetml/2006/main" count="717" uniqueCount="132">
  <si>
    <t>TÜRKİYE TEKSTİL İHRACATI</t>
  </si>
  <si>
    <t>TEKSTİL</t>
  </si>
  <si>
    <t xml:space="preserve">GÖRE </t>
  </si>
  <si>
    <t xml:space="preserve">DEĞİŞ % </t>
  </si>
  <si>
    <t>DEĞİŞ. %</t>
  </si>
  <si>
    <t>MİKTAR (KG)</t>
  </si>
  <si>
    <t>DEĞER ($)</t>
  </si>
  <si>
    <t xml:space="preserve"> MİKTAR</t>
  </si>
  <si>
    <t>DEĞER</t>
  </si>
  <si>
    <t>ALMANYA</t>
  </si>
  <si>
    <t>FRANSA</t>
  </si>
  <si>
    <t>İTALYA</t>
  </si>
  <si>
    <t>BEL / LÜKS</t>
  </si>
  <si>
    <t>HOLLANDA</t>
  </si>
  <si>
    <t>İNGİLTERE</t>
  </si>
  <si>
    <t>İRLANDA</t>
  </si>
  <si>
    <t>DANİMARKA</t>
  </si>
  <si>
    <t>YUNANİSTAN</t>
  </si>
  <si>
    <t>İSPANYA</t>
  </si>
  <si>
    <t>PORTEKİZ</t>
  </si>
  <si>
    <t>AVUSTURYA</t>
  </si>
  <si>
    <t>FİNLANDİYA</t>
  </si>
  <si>
    <t>İSVEÇ</t>
  </si>
  <si>
    <t>AB TOPLAMI</t>
  </si>
  <si>
    <t>ABD</t>
  </si>
  <si>
    <t>KANADA</t>
  </si>
  <si>
    <t>RUSYA FEDERASYONU</t>
  </si>
  <si>
    <t>İSVİÇRE</t>
  </si>
  <si>
    <t>NORVEÇ</t>
  </si>
  <si>
    <t>İZLANDA</t>
  </si>
  <si>
    <t>EFTA TOPLAMI</t>
  </si>
  <si>
    <t>TÜRKİYE TOPLAM TEKSTİL İHR.</t>
  </si>
  <si>
    <t>TÜRKİYE GENEL İHRACAT</t>
  </si>
  <si>
    <t>TEKS'İN GENEL İÇİNDEKİ PAYI %</t>
  </si>
  <si>
    <t>TÜRKİYE KONFEKSİYON İHRACATI</t>
  </si>
  <si>
    <t>KONFEKSİYON</t>
  </si>
  <si>
    <t>TÜRKİYE TOPLAM KONF. İHR.</t>
  </si>
  <si>
    <t>KONF'UN GENEL İÇİNDEKİ PAYI %</t>
  </si>
  <si>
    <t>TÜRKİYE TEKSTİL VE KONFEKSİYON İHRACATI</t>
  </si>
  <si>
    <t xml:space="preserve"> TEKSTİL + KONFEKSİYON</t>
  </si>
  <si>
    <t>TÜRKİYE TOPLAM T + K  İHR.</t>
  </si>
  <si>
    <t>T + K'UN GENEL İÇİNDEKİ PAYI %</t>
  </si>
  <si>
    <t>TÜRKİYE TEKSTİL İTHALATI</t>
  </si>
  <si>
    <t>TÜRKİYE TOPLAM TEKSTİL İTH.</t>
  </si>
  <si>
    <t>TÜRKİYE GENEL İTHALAT</t>
  </si>
  <si>
    <t>TÜRKİYE KONFEKSİYON İTHALATI</t>
  </si>
  <si>
    <t>-</t>
  </si>
  <si>
    <t>TÜRKİYE TOPLAM KONF.İTH.</t>
  </si>
  <si>
    <t>TÜRKİYE TEKSTİL VE KONFEKSİYON İTHALATI</t>
  </si>
  <si>
    <t>TÜRKİYE TOPLAM T + K  İTH.</t>
  </si>
  <si>
    <t>FASIL BAZINDA TÜRKİYE TEKSTİL KONFEKSİYON DERİ MAMÜL İHRACATI</t>
  </si>
  <si>
    <t>FASIL'IN</t>
  </si>
  <si>
    <t>TEKS'DE</t>
  </si>
  <si>
    <t>KONF'DA</t>
  </si>
  <si>
    <t>DERİ'DE</t>
  </si>
  <si>
    <t>T + K'DA</t>
  </si>
  <si>
    <t>GENEL İHR.</t>
  </si>
  <si>
    <t>FASIL</t>
  </si>
  <si>
    <t>MİKTAR(KG)</t>
  </si>
  <si>
    <t>DEĞER($)</t>
  </si>
  <si>
    <t>PAYI %</t>
  </si>
  <si>
    <t>50 İPEK (ELYAF,İPLİK,D.KUMAŞ)</t>
  </si>
  <si>
    <t>51 YÜN (ELYAF,İPLİK,D.KUMAŞ)</t>
  </si>
  <si>
    <t>52 PAMUK (ELYAF,İPLİK,D.KUMAŞ)</t>
  </si>
  <si>
    <t>53 BİTKİSEL LİFLER (ELYAF,İPLİK,D.KUMAS)</t>
  </si>
  <si>
    <t>54 SENT.-SUNİ FİLA.(ELYAF,İPLİK,D.KUMAŞ)</t>
  </si>
  <si>
    <t>55 SENT.-SUNİ STAP.(ELYAF,İPLİK,D.KUMAŞ)</t>
  </si>
  <si>
    <t>56 VATKA - KEÇE</t>
  </si>
  <si>
    <t>57 HALI VE YER DÖŞEMELERİ</t>
  </si>
  <si>
    <t>58 ÖZEL DOKUMA MENSUCAT</t>
  </si>
  <si>
    <t>59 EMDİRİLMİŞ,LAMİNE KUMAŞ</t>
  </si>
  <si>
    <t>60 ÖRME MENSUCAT</t>
  </si>
  <si>
    <t>TOPLAM TEKSTİL İHRACATI</t>
  </si>
  <si>
    <t>61 ÖRME GİYİM EŞYASI</t>
  </si>
  <si>
    <t>62 DOKUMA GİYİM EŞYASI</t>
  </si>
  <si>
    <t>63 DİĞER HAZIR EŞYA</t>
  </si>
  <si>
    <t>TOPLAM KONFEKSİYON İHRACATI</t>
  </si>
  <si>
    <t>TOPLAM TEKSTİL + KONFEKSİYON İHRACATI</t>
  </si>
  <si>
    <t>41 HAM POSTLAR,DERİLER,KÖSELELER</t>
  </si>
  <si>
    <t>42 DERİ SARACİYE VE GİYİM EŞYASI</t>
  </si>
  <si>
    <t>43 POSTLAR,KÜRKLER VE MAMÜLLERİ</t>
  </si>
  <si>
    <t>64 AYAKKABILAR</t>
  </si>
  <si>
    <t>TOPLAM DERİ VE MAMÜLLERİ İHRACATI</t>
  </si>
  <si>
    <t>TEKSTİL + KONFEKSİYON + DERİ İHRACATI</t>
  </si>
  <si>
    <t>TÜRKİYE GENEL İHRACATI</t>
  </si>
  <si>
    <t>FASIL BAZINDA TÜRKİYE TEKSTİL KONFEKSİYON DERİ MAMÜL İTHALATI</t>
  </si>
  <si>
    <t>GENEL İTH.</t>
  </si>
  <si>
    <t>TOPLAM TEKSTİL İTHALATI</t>
  </si>
  <si>
    <t>TOPLAM KONFEKSİYON İTHALATI</t>
  </si>
  <si>
    <t>TOPLAM TEKSTİL + KONFEKSİYON İTHALATI</t>
  </si>
  <si>
    <t>TOPLAM DERİ VE MAMÜLLERİ İTHALATI</t>
  </si>
  <si>
    <t>TEKSTİL + KONFEKSİYON + DERİ İTHALATI</t>
  </si>
  <si>
    <t>TÜRKİYE GENEL İTHALATI</t>
  </si>
  <si>
    <t>EN FAZLA TEKSTİL İTHALATI YAPILAN ÜLKELER</t>
  </si>
  <si>
    <t>15 ÜLKE TOPLAMI</t>
  </si>
  <si>
    <t>DİĞER ÜLKELER TOPLAMI</t>
  </si>
  <si>
    <t>15 ÜLK'NİN TOPLAMDA PAYI %</t>
  </si>
  <si>
    <t>EN FAZLA KONFEKSİYON İTHALATI YAPILAN ÜLKELER</t>
  </si>
  <si>
    <t>TÜRKİYE KONFEK. İTHALATI</t>
  </si>
  <si>
    <t>EN FAZLA TEKSTİL İHRACATI YAPILAN ÜLKELER</t>
  </si>
  <si>
    <t>EN FAZLA KONFEKSİYON İHRACATI YAPILAN ÜLKELER</t>
  </si>
  <si>
    <t>TÜRKİYE KONFEK. İHRACATI</t>
  </si>
  <si>
    <t>GÜNEY KORE CUMHURİYETİ</t>
  </si>
  <si>
    <t>ÇİN HALK CUMHURİYETİ</t>
  </si>
  <si>
    <t>HİNDİSTAN</t>
  </si>
  <si>
    <t>ENDONEZYA</t>
  </si>
  <si>
    <t>PAKİSTAN</t>
  </si>
  <si>
    <t>HONG KONG</t>
  </si>
  <si>
    <t>İSTANBUL AHL SERBEST BÖLGE</t>
  </si>
  <si>
    <t>BELÇİKA - LÜKSEMBURG</t>
  </si>
  <si>
    <t>EN FAZLA TEKSTİL ve KONFEKSİYON İTHALATI YAPILAN ÜLKELER</t>
  </si>
  <si>
    <t>TÜRKİYE TEKS. ve KONF. İTHALATI</t>
  </si>
  <si>
    <t>İSRAİL</t>
  </si>
  <si>
    <t>EN FAZLA TEKSTİL ve KONFEKSİYON İHRACATI YAPILAN ÜLKELER</t>
  </si>
  <si>
    <t>TÜRKİYE TEKS. ve KONF. İHRACATI</t>
  </si>
  <si>
    <t>SUUDİ ARABİSTAN</t>
  </si>
  <si>
    <t>ROMANYA</t>
  </si>
  <si>
    <t>BULGARİSTAN</t>
  </si>
  <si>
    <t>TAYVAN</t>
  </si>
  <si>
    <t>2001'DE 2000'E</t>
  </si>
  <si>
    <t>2002'DE 2001'E</t>
  </si>
  <si>
    <t>TUNUS</t>
  </si>
  <si>
    <t>POLONYA</t>
  </si>
  <si>
    <t>2002 - 2001 - 2000 YILLIK</t>
  </si>
  <si>
    <t>YILLIK</t>
  </si>
  <si>
    <t>Kaynak: DTM  Ekonomik Araştırmalar ve Değerlendirme Genel Müdürlüğü / Mayıs 2003</t>
  </si>
  <si>
    <t>SIRALAMA  2002 YILLIK DEĞER SÜTUNUNA GÖRE YAPILMIŞTIR</t>
  </si>
  <si>
    <t>EGE SERBEST BÖLGESİ</t>
  </si>
  <si>
    <t>SURİYE</t>
  </si>
  <si>
    <t>İSTANBUL TRAKYA SERB. BÖLGE</t>
  </si>
  <si>
    <t>2002 - 2001 - 2000    YILLIK</t>
  </si>
  <si>
    <t>2002 - 2001 - 2000   YILLIK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</si>
</sst>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_-* #,##0.0\ _T_L_-;\-* #,##0.0\ _T_L_-;_-* &quot;-&quot;\ _T_L_-;_-@_-"/>
    <numFmt numFmtId="167" formatCode="_-* #,##0.0\ _T_L_-;\-* #,##0.0\ _T_L_-;_-* &quot;-&quot;??\ _T_L_-;_-@_-"/>
    <numFmt numFmtId="168" formatCode="_-* #,##0\ _T_L_-;\-* #,##0\ _T_L_-;_-* &quot;-&quot;??\ _T_L_-;_-@_-"/>
    <numFmt numFmtId="169" formatCode="0.0000"/>
    <numFmt numFmtId="170" formatCode="0.00000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10"/>
      <name val="Tahoma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41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41" fontId="5" fillId="0" borderId="4" xfId="16" applyFont="1" applyBorder="1" applyAlignment="1">
      <alignment/>
    </xf>
    <xf numFmtId="41" fontId="5" fillId="0" borderId="2" xfId="16" applyFont="1" applyBorder="1" applyAlignment="1">
      <alignment/>
    </xf>
    <xf numFmtId="164" fontId="11" fillId="0" borderId="4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41" fontId="4" fillId="0" borderId="4" xfId="16" applyFont="1" applyBorder="1" applyAlignment="1">
      <alignment/>
    </xf>
    <xf numFmtId="41" fontId="4" fillId="0" borderId="2" xfId="16" applyFont="1" applyBorder="1" applyAlignment="1">
      <alignment/>
    </xf>
    <xf numFmtId="41" fontId="5" fillId="0" borderId="5" xfId="16" applyFont="1" applyBorder="1" applyAlignment="1">
      <alignment/>
    </xf>
    <xf numFmtId="41" fontId="5" fillId="0" borderId="6" xfId="16" applyFont="1" applyBorder="1" applyAlignment="1">
      <alignment/>
    </xf>
    <xf numFmtId="41" fontId="4" fillId="0" borderId="5" xfId="16" applyFont="1" applyBorder="1" applyAlignment="1">
      <alignment/>
    </xf>
    <xf numFmtId="41" fontId="4" fillId="0" borderId="6" xfId="16" applyFont="1" applyBorder="1" applyAlignment="1">
      <alignment/>
    </xf>
    <xf numFmtId="41" fontId="5" fillId="0" borderId="7" xfId="16" applyFont="1" applyBorder="1" applyAlignment="1">
      <alignment/>
    </xf>
    <xf numFmtId="41" fontId="5" fillId="0" borderId="8" xfId="16" applyFont="1" applyBorder="1" applyAlignment="1">
      <alignment/>
    </xf>
    <xf numFmtId="41" fontId="4" fillId="0" borderId="7" xfId="16" applyFont="1" applyBorder="1" applyAlignment="1">
      <alignment/>
    </xf>
    <xf numFmtId="41" fontId="4" fillId="0" borderId="8" xfId="16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41" fontId="0" fillId="0" borderId="8" xfId="16" applyFont="1" applyBorder="1" applyAlignment="1">
      <alignment/>
    </xf>
    <xf numFmtId="41" fontId="7" fillId="0" borderId="8" xfId="16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41" fontId="4" fillId="0" borderId="9" xfId="16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41" fontId="0" fillId="0" borderId="10" xfId="16" applyFont="1" applyBorder="1" applyAlignment="1">
      <alignment vertical="center"/>
    </xf>
    <xf numFmtId="41" fontId="0" fillId="0" borderId="2" xfId="16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1" fontId="7" fillId="0" borderId="10" xfId="16" applyFont="1" applyBorder="1" applyAlignment="1">
      <alignment vertical="center"/>
    </xf>
    <xf numFmtId="41" fontId="7" fillId="0" borderId="2" xfId="16" applyFont="1" applyBorder="1" applyAlignment="1">
      <alignment vertical="center"/>
    </xf>
    <xf numFmtId="41" fontId="0" fillId="0" borderId="0" xfId="16" applyFont="1" applyBorder="1" applyAlignment="1">
      <alignment vertical="center"/>
    </xf>
    <xf numFmtId="41" fontId="0" fillId="0" borderId="1" xfId="16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1" fontId="7" fillId="0" borderId="0" xfId="16" applyFont="1" applyBorder="1" applyAlignment="1">
      <alignment vertical="center"/>
    </xf>
    <xf numFmtId="41" fontId="7" fillId="0" borderId="1" xfId="16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1" fontId="0" fillId="0" borderId="6" xfId="16" applyFont="1" applyBorder="1" applyAlignment="1">
      <alignment vertical="center"/>
    </xf>
    <xf numFmtId="41" fontId="0" fillId="0" borderId="9" xfId="16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1" fontId="7" fillId="0" borderId="6" xfId="16" applyFont="1" applyBorder="1" applyAlignment="1">
      <alignment vertical="center"/>
    </xf>
    <xf numFmtId="41" fontId="7" fillId="0" borderId="9" xfId="16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8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1" fontId="0" fillId="0" borderId="0" xfId="16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65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1" fontId="7" fillId="0" borderId="19" xfId="16" applyFont="1" applyBorder="1" applyAlignment="1">
      <alignment vertical="center"/>
    </xf>
    <xf numFmtId="41" fontId="7" fillId="0" borderId="20" xfId="16" applyFont="1" applyBorder="1" applyAlignment="1">
      <alignment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4" fontId="11" fillId="0" borderId="15" xfId="0" applyNumberFormat="1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164" fontId="3" fillId="0" borderId="15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12" fillId="0" borderId="26" xfId="0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41" fontId="11" fillId="0" borderId="19" xfId="16" applyFont="1" applyBorder="1" applyAlignment="1">
      <alignment/>
    </xf>
    <xf numFmtId="41" fontId="5" fillId="0" borderId="19" xfId="16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41" fontId="6" fillId="0" borderId="19" xfId="16" applyFont="1" applyBorder="1" applyAlignment="1">
      <alignment/>
    </xf>
    <xf numFmtId="41" fontId="0" fillId="0" borderId="19" xfId="16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41" fontId="7" fillId="0" borderId="19" xfId="16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7.421875" style="0" customWidth="1"/>
    <col min="2" max="2" width="16.7109375" style="0" bestFit="1" customWidth="1"/>
    <col min="3" max="3" width="20.28125" style="0" bestFit="1" customWidth="1"/>
    <col min="4" max="4" width="16.7109375" style="0" bestFit="1" customWidth="1"/>
    <col min="5" max="5" width="17.7109375" style="0" bestFit="1" customWidth="1"/>
    <col min="6" max="7" width="10.7109375" style="0" customWidth="1"/>
    <col min="8" max="8" width="16.7109375" style="0" bestFit="1" customWidth="1"/>
    <col min="9" max="9" width="17.7109375" style="0" bestFit="1" customWidth="1"/>
    <col min="10" max="11" width="10.7109375" style="0" customWidth="1"/>
  </cols>
  <sheetData>
    <row r="1" spans="1:11" ht="24" thickTop="1">
      <c r="A1" s="200" t="s">
        <v>131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26.25">
      <c r="A2" s="203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2" ht="18">
      <c r="A3" s="109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110"/>
      <c r="L3" s="47"/>
    </row>
    <row r="4" spans="1:12" ht="27.75" customHeight="1">
      <c r="A4" s="111"/>
      <c r="B4" s="48">
        <v>2000</v>
      </c>
      <c r="C4" s="48"/>
      <c r="D4" s="48">
        <v>2001</v>
      </c>
      <c r="E4" s="48"/>
      <c r="F4" s="190" t="s">
        <v>119</v>
      </c>
      <c r="G4" s="190" t="s">
        <v>119</v>
      </c>
      <c r="H4" s="48">
        <v>2002</v>
      </c>
      <c r="I4" s="48"/>
      <c r="J4" s="190" t="s">
        <v>120</v>
      </c>
      <c r="K4" s="191" t="s">
        <v>120</v>
      </c>
      <c r="L4" s="47"/>
    </row>
    <row r="5" spans="1:12" ht="18">
      <c r="A5" s="111"/>
      <c r="B5" s="48" t="s">
        <v>124</v>
      </c>
      <c r="C5" s="48"/>
      <c r="D5" s="48" t="s">
        <v>124</v>
      </c>
      <c r="E5" s="48"/>
      <c r="F5" s="49" t="s">
        <v>2</v>
      </c>
      <c r="G5" s="49" t="s">
        <v>2</v>
      </c>
      <c r="H5" s="48" t="s">
        <v>124</v>
      </c>
      <c r="I5" s="48"/>
      <c r="J5" s="49" t="s">
        <v>2</v>
      </c>
      <c r="K5" s="112" t="s">
        <v>2</v>
      </c>
      <c r="L5" s="47"/>
    </row>
    <row r="6" spans="1:12" ht="15">
      <c r="A6" s="113"/>
      <c r="B6" s="50"/>
      <c r="C6" s="51"/>
      <c r="D6" s="50"/>
      <c r="E6" s="51"/>
      <c r="F6" s="52" t="s">
        <v>3</v>
      </c>
      <c r="G6" s="53" t="s">
        <v>4</v>
      </c>
      <c r="H6" s="54"/>
      <c r="I6" s="55"/>
      <c r="J6" s="52" t="s">
        <v>4</v>
      </c>
      <c r="K6" s="114" t="s">
        <v>4</v>
      </c>
      <c r="L6" s="47"/>
    </row>
    <row r="7" spans="1:12" ht="15">
      <c r="A7" s="115"/>
      <c r="B7" s="56" t="s">
        <v>5</v>
      </c>
      <c r="C7" s="57" t="s">
        <v>6</v>
      </c>
      <c r="D7" s="56" t="s">
        <v>5</v>
      </c>
      <c r="E7" s="57" t="s">
        <v>6</v>
      </c>
      <c r="F7" s="58" t="s">
        <v>7</v>
      </c>
      <c r="G7" s="59" t="s">
        <v>8</v>
      </c>
      <c r="H7" s="56" t="s">
        <v>5</v>
      </c>
      <c r="I7" s="57" t="s">
        <v>6</v>
      </c>
      <c r="J7" s="58" t="s">
        <v>7</v>
      </c>
      <c r="K7" s="116" t="s">
        <v>8</v>
      </c>
      <c r="L7" s="47"/>
    </row>
    <row r="8" spans="1:12" ht="18" customHeight="1">
      <c r="A8" s="117" t="s">
        <v>9</v>
      </c>
      <c r="B8" s="60">
        <v>50163169</v>
      </c>
      <c r="C8" s="61">
        <v>229322454</v>
      </c>
      <c r="D8" s="60">
        <v>54562259</v>
      </c>
      <c r="E8" s="61">
        <v>260246875</v>
      </c>
      <c r="F8" s="62">
        <f aca="true" t="shared" si="0" ref="F8:G25">(D8-B8)/B8*100</f>
        <v>8.769561588104612</v>
      </c>
      <c r="G8" s="63">
        <f t="shared" si="0"/>
        <v>13.48512562140993</v>
      </c>
      <c r="H8" s="64">
        <v>50725267</v>
      </c>
      <c r="I8" s="65">
        <v>238597196</v>
      </c>
      <c r="J8" s="62">
        <f aca="true" t="shared" si="1" ref="J8:K25">(H8-D8)/D8*100</f>
        <v>-7.032318804835408</v>
      </c>
      <c r="K8" s="118">
        <f t="shared" si="1"/>
        <v>-8.318900659229818</v>
      </c>
      <c r="L8" s="47"/>
    </row>
    <row r="9" spans="1:12" ht="18" customHeight="1">
      <c r="A9" s="117" t="s">
        <v>10</v>
      </c>
      <c r="B9" s="60">
        <v>29515967</v>
      </c>
      <c r="C9" s="61">
        <v>130883120</v>
      </c>
      <c r="D9" s="60">
        <v>30725142</v>
      </c>
      <c r="E9" s="61">
        <v>127437279</v>
      </c>
      <c r="F9" s="62">
        <f t="shared" si="0"/>
        <v>4.096680959156784</v>
      </c>
      <c r="G9" s="63">
        <f t="shared" si="0"/>
        <v>-2.6327619634984254</v>
      </c>
      <c r="H9" s="64">
        <v>31175854</v>
      </c>
      <c r="I9" s="65">
        <v>118658213</v>
      </c>
      <c r="J9" s="62">
        <f t="shared" si="1"/>
        <v>1.466915921820638</v>
      </c>
      <c r="K9" s="118">
        <f t="shared" si="1"/>
        <v>-6.888930828474453</v>
      </c>
      <c r="L9" s="47"/>
    </row>
    <row r="10" spans="1:12" ht="18" customHeight="1">
      <c r="A10" s="117" t="s">
        <v>11</v>
      </c>
      <c r="B10" s="60">
        <v>129019219</v>
      </c>
      <c r="C10" s="61">
        <v>342794002</v>
      </c>
      <c r="D10" s="60">
        <v>140489185</v>
      </c>
      <c r="E10" s="61">
        <v>383455259</v>
      </c>
      <c r="F10" s="62">
        <f t="shared" si="0"/>
        <v>8.890122021278085</v>
      </c>
      <c r="G10" s="63">
        <f t="shared" si="0"/>
        <v>11.861717755493283</v>
      </c>
      <c r="H10" s="64">
        <v>118328249</v>
      </c>
      <c r="I10" s="65">
        <v>310549820</v>
      </c>
      <c r="J10" s="62">
        <f t="shared" si="1"/>
        <v>-15.774122399528476</v>
      </c>
      <c r="K10" s="118">
        <f t="shared" si="1"/>
        <v>-19.012762842300724</v>
      </c>
      <c r="L10" s="47"/>
    </row>
    <row r="11" spans="1:12" ht="18" customHeight="1">
      <c r="A11" s="117" t="s">
        <v>12</v>
      </c>
      <c r="B11" s="60">
        <v>20388678</v>
      </c>
      <c r="C11" s="61">
        <v>64516402</v>
      </c>
      <c r="D11" s="60">
        <v>20847332</v>
      </c>
      <c r="E11" s="61">
        <v>62265371</v>
      </c>
      <c r="F11" s="62">
        <f t="shared" si="0"/>
        <v>2.2495524231634834</v>
      </c>
      <c r="G11" s="63">
        <f t="shared" si="0"/>
        <v>-3.4890832876886093</v>
      </c>
      <c r="H11" s="64">
        <v>23178238</v>
      </c>
      <c r="I11" s="65">
        <v>62659257</v>
      </c>
      <c r="J11" s="62">
        <f t="shared" si="1"/>
        <v>11.18083599378568</v>
      </c>
      <c r="K11" s="118">
        <f t="shared" si="1"/>
        <v>0.6325923923267075</v>
      </c>
      <c r="L11" s="47"/>
    </row>
    <row r="12" spans="1:12" ht="18" customHeight="1">
      <c r="A12" s="117" t="s">
        <v>13</v>
      </c>
      <c r="B12" s="60">
        <v>11190770</v>
      </c>
      <c r="C12" s="61">
        <v>42048668</v>
      </c>
      <c r="D12" s="60">
        <v>8880569</v>
      </c>
      <c r="E12" s="61">
        <v>41251024</v>
      </c>
      <c r="F12" s="62">
        <f t="shared" si="0"/>
        <v>-20.643807351951654</v>
      </c>
      <c r="G12" s="63">
        <f t="shared" si="0"/>
        <v>-1.8969542626177838</v>
      </c>
      <c r="H12" s="64">
        <v>9809335</v>
      </c>
      <c r="I12" s="65">
        <v>42414398</v>
      </c>
      <c r="J12" s="62">
        <f t="shared" si="1"/>
        <v>10.458406437695603</v>
      </c>
      <c r="K12" s="118">
        <f t="shared" si="1"/>
        <v>2.8202305959725993</v>
      </c>
      <c r="L12" s="47"/>
    </row>
    <row r="13" spans="1:12" ht="18" customHeight="1">
      <c r="A13" s="117" t="s">
        <v>14</v>
      </c>
      <c r="B13" s="60">
        <v>64391030</v>
      </c>
      <c r="C13" s="61">
        <v>232979812</v>
      </c>
      <c r="D13" s="60">
        <v>65222467</v>
      </c>
      <c r="E13" s="61">
        <v>223351536</v>
      </c>
      <c r="F13" s="62">
        <f t="shared" si="0"/>
        <v>1.291231092281021</v>
      </c>
      <c r="G13" s="63">
        <f t="shared" si="0"/>
        <v>-4.132665365872988</v>
      </c>
      <c r="H13" s="64">
        <v>60228201</v>
      </c>
      <c r="I13" s="65">
        <v>199226799</v>
      </c>
      <c r="J13" s="62">
        <f t="shared" si="1"/>
        <v>-7.657278587760258</v>
      </c>
      <c r="K13" s="118">
        <f t="shared" si="1"/>
        <v>-10.80124069529569</v>
      </c>
      <c r="L13" s="47"/>
    </row>
    <row r="14" spans="1:12" ht="18" customHeight="1">
      <c r="A14" s="117" t="s">
        <v>15</v>
      </c>
      <c r="B14" s="60">
        <v>8329778</v>
      </c>
      <c r="C14" s="61">
        <v>12252321</v>
      </c>
      <c r="D14" s="60">
        <v>4584643</v>
      </c>
      <c r="E14" s="61">
        <v>7905819</v>
      </c>
      <c r="F14" s="62">
        <f t="shared" si="0"/>
        <v>-44.96080207659796</v>
      </c>
      <c r="G14" s="63">
        <f t="shared" si="0"/>
        <v>-35.474927566785105</v>
      </c>
      <c r="H14" s="64">
        <v>3987433</v>
      </c>
      <c r="I14" s="65">
        <v>6904034</v>
      </c>
      <c r="J14" s="62">
        <f t="shared" si="1"/>
        <v>-13.026314153577498</v>
      </c>
      <c r="K14" s="118">
        <f t="shared" si="1"/>
        <v>-12.67148919043049</v>
      </c>
      <c r="L14" s="47"/>
    </row>
    <row r="15" spans="1:12" ht="18" customHeight="1">
      <c r="A15" s="117" t="s">
        <v>16</v>
      </c>
      <c r="B15" s="60">
        <v>3114620</v>
      </c>
      <c r="C15" s="61">
        <v>18207916</v>
      </c>
      <c r="D15" s="60">
        <v>4305730</v>
      </c>
      <c r="E15" s="61">
        <v>21562546</v>
      </c>
      <c r="F15" s="62">
        <f t="shared" si="0"/>
        <v>38.24254644226262</v>
      </c>
      <c r="G15" s="63">
        <f t="shared" si="0"/>
        <v>18.424019530845815</v>
      </c>
      <c r="H15" s="64">
        <v>3379760</v>
      </c>
      <c r="I15" s="65">
        <v>17652630</v>
      </c>
      <c r="J15" s="62">
        <f t="shared" si="1"/>
        <v>-21.505528679225126</v>
      </c>
      <c r="K15" s="118">
        <f t="shared" si="1"/>
        <v>-18.132905084585094</v>
      </c>
      <c r="L15" s="47"/>
    </row>
    <row r="16" spans="1:12" ht="18" customHeight="1">
      <c r="A16" s="117" t="s">
        <v>17</v>
      </c>
      <c r="B16" s="60">
        <v>22740393</v>
      </c>
      <c r="C16" s="61">
        <v>67902075</v>
      </c>
      <c r="D16" s="60">
        <v>23463173</v>
      </c>
      <c r="E16" s="61">
        <v>70366343</v>
      </c>
      <c r="F16" s="62">
        <f t="shared" si="0"/>
        <v>3.178397136760126</v>
      </c>
      <c r="G16" s="63">
        <f t="shared" si="0"/>
        <v>3.629149771932596</v>
      </c>
      <c r="H16" s="64">
        <v>23996534</v>
      </c>
      <c r="I16" s="65">
        <v>71024345</v>
      </c>
      <c r="J16" s="62">
        <f t="shared" si="1"/>
        <v>2.273183597120475</v>
      </c>
      <c r="K16" s="118">
        <f t="shared" si="1"/>
        <v>0.9351089909560881</v>
      </c>
      <c r="L16" s="47"/>
    </row>
    <row r="17" spans="1:12" ht="18" customHeight="1">
      <c r="A17" s="117" t="s">
        <v>18</v>
      </c>
      <c r="B17" s="60">
        <v>39647946</v>
      </c>
      <c r="C17" s="61">
        <v>83493586</v>
      </c>
      <c r="D17" s="60">
        <v>45692731</v>
      </c>
      <c r="E17" s="61">
        <v>97201264</v>
      </c>
      <c r="F17" s="62">
        <f t="shared" si="0"/>
        <v>15.246149195219344</v>
      </c>
      <c r="G17" s="63">
        <f t="shared" si="0"/>
        <v>16.41764194916721</v>
      </c>
      <c r="H17" s="64">
        <v>45043547</v>
      </c>
      <c r="I17" s="65">
        <v>98351167</v>
      </c>
      <c r="J17" s="62">
        <f t="shared" si="1"/>
        <v>-1.4207599016132346</v>
      </c>
      <c r="K17" s="118">
        <f t="shared" si="1"/>
        <v>1.1830123937482953</v>
      </c>
      <c r="L17" s="47"/>
    </row>
    <row r="18" spans="1:12" ht="18" customHeight="1">
      <c r="A18" s="117" t="s">
        <v>19</v>
      </c>
      <c r="B18" s="60">
        <v>17522262</v>
      </c>
      <c r="C18" s="61">
        <v>48383170</v>
      </c>
      <c r="D18" s="60">
        <v>31193600</v>
      </c>
      <c r="E18" s="61">
        <v>69444828</v>
      </c>
      <c r="F18" s="62">
        <f t="shared" si="0"/>
        <v>78.02267766570321</v>
      </c>
      <c r="G18" s="63">
        <f t="shared" si="0"/>
        <v>43.530959215776896</v>
      </c>
      <c r="H18" s="64">
        <v>18319052</v>
      </c>
      <c r="I18" s="65">
        <v>39431992</v>
      </c>
      <c r="J18" s="62">
        <f t="shared" si="1"/>
        <v>-41.27304318834633</v>
      </c>
      <c r="K18" s="118">
        <f t="shared" si="1"/>
        <v>-43.21824513698846</v>
      </c>
      <c r="L18" s="47"/>
    </row>
    <row r="19" spans="1:12" ht="18" customHeight="1">
      <c r="A19" s="117" t="s">
        <v>20</v>
      </c>
      <c r="B19" s="60">
        <v>1686529</v>
      </c>
      <c r="C19" s="61">
        <v>11772194</v>
      </c>
      <c r="D19" s="60">
        <v>2334280</v>
      </c>
      <c r="E19" s="61">
        <v>14019817</v>
      </c>
      <c r="F19" s="62">
        <f t="shared" si="0"/>
        <v>38.407344314862065</v>
      </c>
      <c r="G19" s="63">
        <f t="shared" si="0"/>
        <v>19.092643223514667</v>
      </c>
      <c r="H19" s="64">
        <v>2716097</v>
      </c>
      <c r="I19" s="65">
        <v>15906268</v>
      </c>
      <c r="J19" s="62">
        <f t="shared" si="1"/>
        <v>16.356949466216562</v>
      </c>
      <c r="K19" s="118">
        <f t="shared" si="1"/>
        <v>13.455603593113945</v>
      </c>
      <c r="L19" s="47"/>
    </row>
    <row r="20" spans="1:12" ht="18" customHeight="1">
      <c r="A20" s="117" t="s">
        <v>21</v>
      </c>
      <c r="B20" s="60">
        <v>1007923</v>
      </c>
      <c r="C20" s="61">
        <v>4261164</v>
      </c>
      <c r="D20" s="60">
        <v>1121147</v>
      </c>
      <c r="E20" s="61">
        <v>4983928</v>
      </c>
      <c r="F20" s="62">
        <f t="shared" si="0"/>
        <v>11.233397789315255</v>
      </c>
      <c r="G20" s="63">
        <f t="shared" si="0"/>
        <v>16.96165648634974</v>
      </c>
      <c r="H20" s="64">
        <v>1591216</v>
      </c>
      <c r="I20" s="65">
        <v>6572545</v>
      </c>
      <c r="J20" s="62">
        <f t="shared" si="1"/>
        <v>41.9275081679744</v>
      </c>
      <c r="K20" s="118">
        <f t="shared" si="1"/>
        <v>31.874798351822097</v>
      </c>
      <c r="L20" s="47"/>
    </row>
    <row r="21" spans="1:12" ht="18" customHeight="1">
      <c r="A21" s="117" t="s">
        <v>22</v>
      </c>
      <c r="B21" s="60">
        <v>1832540</v>
      </c>
      <c r="C21" s="61">
        <v>8253434</v>
      </c>
      <c r="D21" s="60">
        <v>1697527</v>
      </c>
      <c r="E21" s="61">
        <v>7351609</v>
      </c>
      <c r="F21" s="62">
        <f t="shared" si="0"/>
        <v>-7.367533587261396</v>
      </c>
      <c r="G21" s="63">
        <f t="shared" si="0"/>
        <v>-10.92666398010816</v>
      </c>
      <c r="H21" s="64">
        <v>2029728</v>
      </c>
      <c r="I21" s="65">
        <v>8224327</v>
      </c>
      <c r="J21" s="62">
        <f t="shared" si="1"/>
        <v>19.569703456852235</v>
      </c>
      <c r="K21" s="118">
        <f t="shared" si="1"/>
        <v>11.871115561232921</v>
      </c>
      <c r="L21" s="47"/>
    </row>
    <row r="22" spans="1:12" ht="14.25">
      <c r="A22" s="119"/>
      <c r="B22" s="66"/>
      <c r="C22" s="67"/>
      <c r="D22" s="70"/>
      <c r="E22" s="71"/>
      <c r="F22" s="68"/>
      <c r="G22" s="69"/>
      <c r="H22" s="70"/>
      <c r="I22" s="71"/>
      <c r="J22" s="68"/>
      <c r="K22" s="120"/>
      <c r="L22" s="47"/>
    </row>
    <row r="23" spans="1:12" ht="15">
      <c r="A23" s="121" t="s">
        <v>23</v>
      </c>
      <c r="B23" s="70">
        <f>SUM(B8:B21)</f>
        <v>400550824</v>
      </c>
      <c r="C23" s="71">
        <f>SUM(C8:C21)</f>
        <v>1297070318</v>
      </c>
      <c r="D23" s="70">
        <f>SUM(D8:D21)</f>
        <v>435119785</v>
      </c>
      <c r="E23" s="71">
        <f>SUM(E8:E21)</f>
        <v>1390843498</v>
      </c>
      <c r="F23" s="72">
        <f t="shared" si="0"/>
        <v>8.63035573233523</v>
      </c>
      <c r="G23" s="73">
        <f t="shared" si="0"/>
        <v>7.229614208163539</v>
      </c>
      <c r="H23" s="70">
        <f>SUM(H8:H21)</f>
        <v>394508511</v>
      </c>
      <c r="I23" s="71">
        <f>SUM(I8:I21)</f>
        <v>1236172991</v>
      </c>
      <c r="J23" s="72">
        <f t="shared" si="1"/>
        <v>-9.333354951901349</v>
      </c>
      <c r="K23" s="122">
        <f t="shared" si="1"/>
        <v>-11.120626240293213</v>
      </c>
      <c r="L23" s="47"/>
    </row>
    <row r="24" spans="1:12" ht="14.25">
      <c r="A24" s="119"/>
      <c r="B24" s="66"/>
      <c r="C24" s="67"/>
      <c r="D24" s="70"/>
      <c r="E24" s="71"/>
      <c r="F24" s="68"/>
      <c r="G24" s="69"/>
      <c r="H24" s="70"/>
      <c r="I24" s="71"/>
      <c r="J24" s="68"/>
      <c r="K24" s="120"/>
      <c r="L24" s="47"/>
    </row>
    <row r="25" spans="1:12" ht="18" customHeight="1">
      <c r="A25" s="123" t="s">
        <v>24</v>
      </c>
      <c r="B25" s="74">
        <v>45363442</v>
      </c>
      <c r="C25" s="75">
        <v>236350427</v>
      </c>
      <c r="D25" s="74">
        <v>44413653</v>
      </c>
      <c r="E25" s="75">
        <v>216448544</v>
      </c>
      <c r="F25" s="76">
        <f t="shared" si="0"/>
        <v>-2.093732217233428</v>
      </c>
      <c r="G25" s="77">
        <f t="shared" si="0"/>
        <v>-8.420498009085467</v>
      </c>
      <c r="H25" s="78">
        <v>54460779</v>
      </c>
      <c r="I25" s="79">
        <v>225264853</v>
      </c>
      <c r="J25" s="76">
        <f t="shared" si="1"/>
        <v>22.621705987570984</v>
      </c>
      <c r="K25" s="124">
        <f t="shared" si="1"/>
        <v>4.073166230214975</v>
      </c>
      <c r="L25" s="47"/>
    </row>
    <row r="26" spans="1:12" ht="18" customHeight="1">
      <c r="A26" s="117" t="s">
        <v>25</v>
      </c>
      <c r="B26" s="60">
        <v>3059254</v>
      </c>
      <c r="C26" s="61">
        <v>26175079</v>
      </c>
      <c r="D26" s="60">
        <v>2820235</v>
      </c>
      <c r="E26" s="61">
        <v>20395595</v>
      </c>
      <c r="F26" s="62">
        <f aca="true" t="shared" si="2" ref="F26:G33">(D26-B26)/B26*100</f>
        <v>-7.81298316517687</v>
      </c>
      <c r="G26" s="63">
        <f t="shared" si="2"/>
        <v>-22.080101458337527</v>
      </c>
      <c r="H26" s="64">
        <v>4161286</v>
      </c>
      <c r="I26" s="65">
        <v>25414909</v>
      </c>
      <c r="J26" s="62">
        <f aca="true" t="shared" si="3" ref="J26:K33">(H26-D26)/D26*100</f>
        <v>47.55103741354887</v>
      </c>
      <c r="K26" s="118">
        <f t="shared" si="3"/>
        <v>24.609794418843872</v>
      </c>
      <c r="L26" s="47"/>
    </row>
    <row r="27" spans="1:12" ht="18" customHeight="1">
      <c r="A27" s="123" t="s">
        <v>26</v>
      </c>
      <c r="B27" s="74">
        <v>9468543</v>
      </c>
      <c r="C27" s="75">
        <v>49293444</v>
      </c>
      <c r="D27" s="74">
        <v>17278487</v>
      </c>
      <c r="E27" s="75">
        <v>79768368</v>
      </c>
      <c r="F27" s="62">
        <f>(D27-B27)/B27*100</f>
        <v>82.48305995970024</v>
      </c>
      <c r="G27" s="63">
        <f>(E27-C27)/C27*100</f>
        <v>61.82348305790928</v>
      </c>
      <c r="H27" s="78">
        <v>27803060</v>
      </c>
      <c r="I27" s="79">
        <v>119697252</v>
      </c>
      <c r="J27" s="62">
        <f>(H27-D27)/D27*100</f>
        <v>60.91142702483151</v>
      </c>
      <c r="K27" s="118">
        <f>(I27-E27)/E27*100</f>
        <v>50.056037250254384</v>
      </c>
      <c r="L27" s="47"/>
    </row>
    <row r="28" spans="1:12" ht="14.25">
      <c r="A28" s="119"/>
      <c r="B28" s="66"/>
      <c r="C28" s="67"/>
      <c r="D28" s="66"/>
      <c r="E28" s="67"/>
      <c r="F28" s="68"/>
      <c r="G28" s="69"/>
      <c r="H28" s="70"/>
      <c r="I28" s="71"/>
      <c r="J28" s="68"/>
      <c r="K28" s="120"/>
      <c r="L28" s="47"/>
    </row>
    <row r="29" spans="1:12" ht="18" customHeight="1">
      <c r="A29" s="123" t="s">
        <v>27</v>
      </c>
      <c r="B29" s="74">
        <v>2470357</v>
      </c>
      <c r="C29" s="75">
        <v>12864373</v>
      </c>
      <c r="D29" s="74">
        <v>1997683</v>
      </c>
      <c r="E29" s="75">
        <v>8906694</v>
      </c>
      <c r="F29" s="76">
        <f t="shared" si="2"/>
        <v>-19.133833692863014</v>
      </c>
      <c r="G29" s="77">
        <f t="shared" si="2"/>
        <v>-30.76464744919943</v>
      </c>
      <c r="H29" s="78">
        <v>1379676</v>
      </c>
      <c r="I29" s="79">
        <v>7660887</v>
      </c>
      <c r="J29" s="76">
        <f t="shared" si="3"/>
        <v>-30.936189575623356</v>
      </c>
      <c r="K29" s="124">
        <f t="shared" si="3"/>
        <v>-13.987311116784745</v>
      </c>
      <c r="L29" s="47"/>
    </row>
    <row r="30" spans="1:12" ht="18" customHeight="1">
      <c r="A30" s="117" t="s">
        <v>28</v>
      </c>
      <c r="B30" s="60">
        <v>122858</v>
      </c>
      <c r="C30" s="61">
        <v>937409</v>
      </c>
      <c r="D30" s="60">
        <v>194659</v>
      </c>
      <c r="E30" s="61">
        <v>1292486</v>
      </c>
      <c r="F30" s="62">
        <f t="shared" si="2"/>
        <v>58.44226668186035</v>
      </c>
      <c r="G30" s="63">
        <f t="shared" si="2"/>
        <v>37.878556745241404</v>
      </c>
      <c r="H30" s="64">
        <v>417876</v>
      </c>
      <c r="I30" s="65">
        <v>2057287</v>
      </c>
      <c r="J30" s="62">
        <f t="shared" si="3"/>
        <v>114.67078326714922</v>
      </c>
      <c r="K30" s="118">
        <f t="shared" si="3"/>
        <v>59.17286531536898</v>
      </c>
      <c r="L30" s="47"/>
    </row>
    <row r="31" spans="1:12" ht="18" customHeight="1">
      <c r="A31" s="117" t="s">
        <v>29</v>
      </c>
      <c r="B31" s="60">
        <v>30326</v>
      </c>
      <c r="C31" s="61">
        <v>65712</v>
      </c>
      <c r="D31" s="60">
        <v>32211</v>
      </c>
      <c r="E31" s="61">
        <v>120769</v>
      </c>
      <c r="F31" s="62">
        <f>(D31-B31)/B31*100</f>
        <v>6.215788432368265</v>
      </c>
      <c r="G31" s="63">
        <f>(E31-C31)/C31*100</f>
        <v>83.78530557584611</v>
      </c>
      <c r="H31" s="64">
        <v>35643</v>
      </c>
      <c r="I31" s="65">
        <v>101969</v>
      </c>
      <c r="J31" s="62">
        <f>(H31-D31)/D31*100</f>
        <v>10.654745273353823</v>
      </c>
      <c r="K31" s="118">
        <f>(I31-E31)/E31*100</f>
        <v>-15.566908726577184</v>
      </c>
      <c r="L31" s="47"/>
    </row>
    <row r="32" spans="1:12" ht="14.25">
      <c r="A32" s="119"/>
      <c r="B32" s="66"/>
      <c r="C32" s="67"/>
      <c r="D32" s="66"/>
      <c r="E32" s="67"/>
      <c r="F32" s="68"/>
      <c r="G32" s="69"/>
      <c r="H32" s="70"/>
      <c r="I32" s="71"/>
      <c r="J32" s="68"/>
      <c r="K32" s="120"/>
      <c r="L32" s="47"/>
    </row>
    <row r="33" spans="1:12" ht="15">
      <c r="A33" s="121" t="s">
        <v>30</v>
      </c>
      <c r="B33" s="66">
        <f>SUM(B29:B31)</f>
        <v>2623541</v>
      </c>
      <c r="C33" s="67">
        <f>SUM(C29:C31)</f>
        <v>13867494</v>
      </c>
      <c r="D33" s="66">
        <f>SUM(D29:D31)</f>
        <v>2224553</v>
      </c>
      <c r="E33" s="67">
        <f>SUM(E29:E31)</f>
        <v>10319949</v>
      </c>
      <c r="F33" s="68">
        <f t="shared" si="2"/>
        <v>-15.20799560593869</v>
      </c>
      <c r="G33" s="69">
        <f t="shared" si="2"/>
        <v>-25.581730916919813</v>
      </c>
      <c r="H33" s="70">
        <f>SUM(H29:H31)</f>
        <v>1833195</v>
      </c>
      <c r="I33" s="71">
        <f>SUM(I29:I31)</f>
        <v>9820143</v>
      </c>
      <c r="J33" s="68">
        <f t="shared" si="3"/>
        <v>-17.59265794071888</v>
      </c>
      <c r="K33" s="120">
        <f t="shared" si="3"/>
        <v>-4.8431053292995925</v>
      </c>
      <c r="L33" s="47"/>
    </row>
    <row r="34" spans="1:12" ht="15">
      <c r="A34" s="121"/>
      <c r="B34" s="66"/>
      <c r="C34" s="67"/>
      <c r="D34" s="70"/>
      <c r="E34" s="71"/>
      <c r="F34" s="68"/>
      <c r="G34" s="69"/>
      <c r="H34" s="70"/>
      <c r="I34" s="71"/>
      <c r="J34" s="68"/>
      <c r="K34" s="120"/>
      <c r="L34" s="47"/>
    </row>
    <row r="35" spans="1:12" ht="15">
      <c r="A35" s="125" t="s">
        <v>31</v>
      </c>
      <c r="B35" s="78">
        <v>813424382</v>
      </c>
      <c r="C35" s="79">
        <v>2845325547</v>
      </c>
      <c r="D35" s="78">
        <v>921948747</v>
      </c>
      <c r="E35" s="79">
        <v>3060947140</v>
      </c>
      <c r="F35" s="80">
        <f>(D35-B35)/B35*100</f>
        <v>13.341666097242705</v>
      </c>
      <c r="G35" s="81">
        <f>(E35-C35)/C35*100</f>
        <v>7.578099217059467</v>
      </c>
      <c r="H35" s="78">
        <v>922710270</v>
      </c>
      <c r="I35" s="79">
        <v>3152867694</v>
      </c>
      <c r="J35" s="80">
        <f>(H35-D35)/D35*100</f>
        <v>0.08259927707239458</v>
      </c>
      <c r="K35" s="126">
        <f>(I35-E35)/E35*100</f>
        <v>3.003010172857804</v>
      </c>
      <c r="L35" s="47"/>
    </row>
    <row r="36" spans="1:12" ht="14.25">
      <c r="A36" s="119"/>
      <c r="B36" s="66"/>
      <c r="C36" s="67"/>
      <c r="D36" s="70"/>
      <c r="E36" s="71"/>
      <c r="F36" s="68"/>
      <c r="G36" s="69"/>
      <c r="H36" s="70"/>
      <c r="I36" s="71"/>
      <c r="J36" s="68"/>
      <c r="K36" s="120"/>
      <c r="L36" s="47"/>
    </row>
    <row r="37" spans="1:12" ht="15">
      <c r="A37" s="121" t="s">
        <v>32</v>
      </c>
      <c r="B37" s="66"/>
      <c r="C37" s="67">
        <v>27774906000</v>
      </c>
      <c r="D37" s="70"/>
      <c r="E37" s="67">
        <v>31334216000</v>
      </c>
      <c r="F37" s="68"/>
      <c r="G37" s="69">
        <f>(E37-C37)/C37*100</f>
        <v>12.814840849506384</v>
      </c>
      <c r="H37" s="70"/>
      <c r="I37" s="71">
        <v>35081121000</v>
      </c>
      <c r="J37" s="68"/>
      <c r="K37" s="120">
        <f>(I37-E37)/E37*100</f>
        <v>11.957870591049732</v>
      </c>
      <c r="L37" s="47"/>
    </row>
    <row r="38" spans="1:12" ht="15">
      <c r="A38" s="121"/>
      <c r="B38" s="66"/>
      <c r="C38" s="67"/>
      <c r="D38" s="70"/>
      <c r="E38" s="71"/>
      <c r="F38" s="68"/>
      <c r="G38" s="69"/>
      <c r="H38" s="70"/>
      <c r="I38" s="71"/>
      <c r="J38" s="68"/>
      <c r="K38" s="120"/>
      <c r="L38" s="47"/>
    </row>
    <row r="39" spans="1:12" ht="15.75" thickBot="1">
      <c r="A39" s="127" t="s">
        <v>33</v>
      </c>
      <c r="B39" s="130"/>
      <c r="C39" s="129">
        <f>(C35*100)/C37</f>
        <v>10.24423105878378</v>
      </c>
      <c r="D39" s="130"/>
      <c r="E39" s="129">
        <f>(E35*100)/E37</f>
        <v>9.768705047542916</v>
      </c>
      <c r="F39" s="131"/>
      <c r="G39" s="132"/>
      <c r="H39" s="130"/>
      <c r="I39" s="129">
        <f>(I35*100)/I37</f>
        <v>8.987363014996015</v>
      </c>
      <c r="J39" s="133"/>
      <c r="K39" s="134">
        <f>(I39-E39)/E39*100</f>
        <v>-7.998419736743188</v>
      </c>
      <c r="L39" s="47"/>
    </row>
    <row r="40" spans="1:12" ht="15.75" thickTop="1">
      <c r="A40" s="54"/>
      <c r="B40" s="46"/>
      <c r="C40" s="82"/>
      <c r="D40" s="83"/>
      <c r="E40" s="82"/>
      <c r="F40" s="83"/>
      <c r="G40" s="83"/>
      <c r="H40" s="83"/>
      <c r="I40" s="82"/>
      <c r="J40" s="84"/>
      <c r="K40" s="85"/>
      <c r="L40" s="47"/>
    </row>
    <row r="41" spans="1:12" ht="13.5">
      <c r="A41" s="86" t="s">
        <v>125</v>
      </c>
      <c r="B41" s="86"/>
      <c r="C41" s="86"/>
      <c r="D41" s="87"/>
      <c r="E41" s="87"/>
      <c r="F41" s="87"/>
      <c r="G41" s="87"/>
      <c r="H41" s="87"/>
      <c r="I41" s="87"/>
      <c r="J41" s="87"/>
      <c r="K41" s="87"/>
      <c r="L41" s="47"/>
    </row>
    <row r="42" spans="1:12" ht="13.5" thickBo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47"/>
    </row>
    <row r="43" spans="1:12" ht="24" thickTop="1">
      <c r="A43" s="200" t="s">
        <v>130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  <c r="L43" s="47"/>
    </row>
    <row r="44" spans="1:12" ht="26.25">
      <c r="A44" s="206" t="s">
        <v>34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8"/>
      <c r="L44" s="47"/>
    </row>
    <row r="45" spans="1:12" ht="18">
      <c r="A45" s="109" t="s">
        <v>35</v>
      </c>
      <c r="B45" s="46"/>
      <c r="C45" s="46"/>
      <c r="D45" s="46"/>
      <c r="E45" s="46"/>
      <c r="F45" s="46"/>
      <c r="G45" s="46"/>
      <c r="H45" s="46"/>
      <c r="I45" s="46"/>
      <c r="J45" s="46"/>
      <c r="K45" s="110"/>
      <c r="L45" s="47"/>
    </row>
    <row r="46" spans="1:12" ht="28.5">
      <c r="A46" s="111"/>
      <c r="B46" s="48">
        <v>2000</v>
      </c>
      <c r="C46" s="48"/>
      <c r="D46" s="48">
        <v>2001</v>
      </c>
      <c r="E46" s="48"/>
      <c r="F46" s="190" t="s">
        <v>119</v>
      </c>
      <c r="G46" s="190" t="s">
        <v>119</v>
      </c>
      <c r="H46" s="48">
        <v>2002</v>
      </c>
      <c r="I46" s="48"/>
      <c r="J46" s="190" t="s">
        <v>120</v>
      </c>
      <c r="K46" s="191" t="s">
        <v>120</v>
      </c>
      <c r="L46" s="47"/>
    </row>
    <row r="47" spans="1:12" ht="18">
      <c r="A47" s="111"/>
      <c r="B47" s="48" t="s">
        <v>124</v>
      </c>
      <c r="C47" s="48"/>
      <c r="D47" s="48" t="s">
        <v>124</v>
      </c>
      <c r="E47" s="48"/>
      <c r="F47" s="49" t="s">
        <v>2</v>
      </c>
      <c r="G47" s="49" t="s">
        <v>2</v>
      </c>
      <c r="H47" s="48" t="s">
        <v>124</v>
      </c>
      <c r="I47" s="48"/>
      <c r="J47" s="49" t="s">
        <v>2</v>
      </c>
      <c r="K47" s="112" t="s">
        <v>2</v>
      </c>
      <c r="L47" s="47"/>
    </row>
    <row r="48" spans="1:12" ht="15">
      <c r="A48" s="113"/>
      <c r="B48" s="50"/>
      <c r="C48" s="51"/>
      <c r="D48" s="50"/>
      <c r="E48" s="51"/>
      <c r="F48" s="52" t="s">
        <v>3</v>
      </c>
      <c r="G48" s="53" t="s">
        <v>4</v>
      </c>
      <c r="H48" s="54"/>
      <c r="I48" s="55"/>
      <c r="J48" s="52" t="s">
        <v>4</v>
      </c>
      <c r="K48" s="114" t="s">
        <v>4</v>
      </c>
      <c r="L48" s="47"/>
    </row>
    <row r="49" spans="1:12" ht="15">
      <c r="A49" s="115"/>
      <c r="B49" s="88" t="s">
        <v>5</v>
      </c>
      <c r="C49" s="89" t="s">
        <v>6</v>
      </c>
      <c r="D49" s="90" t="s">
        <v>5</v>
      </c>
      <c r="E49" s="91" t="s">
        <v>6</v>
      </c>
      <c r="F49" s="58" t="s">
        <v>7</v>
      </c>
      <c r="G49" s="59" t="s">
        <v>8</v>
      </c>
      <c r="H49" s="90" t="s">
        <v>5</v>
      </c>
      <c r="I49" s="91" t="s">
        <v>6</v>
      </c>
      <c r="J49" s="58" t="s">
        <v>7</v>
      </c>
      <c r="K49" s="116" t="s">
        <v>8</v>
      </c>
      <c r="L49" s="47"/>
    </row>
    <row r="50" spans="1:12" ht="18" customHeight="1">
      <c r="A50" s="117" t="s">
        <v>9</v>
      </c>
      <c r="B50" s="60">
        <v>71136516</v>
      </c>
      <c r="C50" s="61">
        <v>2636325712</v>
      </c>
      <c r="D50" s="60">
        <v>68086651</v>
      </c>
      <c r="E50" s="61">
        <v>2499224654</v>
      </c>
      <c r="F50" s="62">
        <f aca="true" t="shared" si="4" ref="F50:G65">(D50-B50)/B50*100</f>
        <v>-4.287340976890125</v>
      </c>
      <c r="G50" s="63">
        <f t="shared" si="4"/>
        <v>-5.200459767772428</v>
      </c>
      <c r="H50" s="64">
        <v>70161986</v>
      </c>
      <c r="I50" s="65">
        <v>2721775273</v>
      </c>
      <c r="J50" s="62">
        <f aca="true" t="shared" si="5" ref="J50:K65">(H50-D50)/D50*100</f>
        <v>3.048079130812294</v>
      </c>
      <c r="K50" s="118">
        <f t="shared" si="5"/>
        <v>8.904786476230079</v>
      </c>
      <c r="L50" s="47"/>
    </row>
    <row r="51" spans="1:12" ht="18" customHeight="1">
      <c r="A51" s="117" t="s">
        <v>10</v>
      </c>
      <c r="B51" s="60">
        <v>21177259</v>
      </c>
      <c r="C51" s="61">
        <v>492592360</v>
      </c>
      <c r="D51" s="60">
        <v>23972127</v>
      </c>
      <c r="E51" s="61">
        <v>550411021</v>
      </c>
      <c r="F51" s="62">
        <f t="shared" si="4"/>
        <v>13.197496427653835</v>
      </c>
      <c r="G51" s="63">
        <f t="shared" si="4"/>
        <v>11.737628452053134</v>
      </c>
      <c r="H51" s="64">
        <v>26664131</v>
      </c>
      <c r="I51" s="65">
        <v>656300085</v>
      </c>
      <c r="J51" s="62">
        <f t="shared" si="5"/>
        <v>11.229725255501942</v>
      </c>
      <c r="K51" s="118">
        <f t="shared" si="5"/>
        <v>19.238180188982806</v>
      </c>
      <c r="L51" s="47"/>
    </row>
    <row r="52" spans="1:12" ht="18" customHeight="1">
      <c r="A52" s="117" t="s">
        <v>11</v>
      </c>
      <c r="B52" s="60">
        <v>15889022</v>
      </c>
      <c r="C52" s="61">
        <v>165988540</v>
      </c>
      <c r="D52" s="60">
        <v>16856593</v>
      </c>
      <c r="E52" s="61">
        <v>180689476</v>
      </c>
      <c r="F52" s="62">
        <f t="shared" si="4"/>
        <v>6.089556676301411</v>
      </c>
      <c r="G52" s="63">
        <f t="shared" si="4"/>
        <v>8.856596967477394</v>
      </c>
      <c r="H52" s="64">
        <v>17001551</v>
      </c>
      <c r="I52" s="65">
        <v>216566346</v>
      </c>
      <c r="J52" s="62">
        <f t="shared" si="5"/>
        <v>0.8599483893334792</v>
      </c>
      <c r="K52" s="118">
        <f t="shared" si="5"/>
        <v>19.85553934530199</v>
      </c>
      <c r="L52" s="47"/>
    </row>
    <row r="53" spans="1:12" ht="18" customHeight="1">
      <c r="A53" s="117" t="s">
        <v>12</v>
      </c>
      <c r="B53" s="60">
        <v>7964496</v>
      </c>
      <c r="C53" s="61">
        <v>208754501</v>
      </c>
      <c r="D53" s="60">
        <v>6648722</v>
      </c>
      <c r="E53" s="61">
        <v>205709228</v>
      </c>
      <c r="F53" s="62">
        <f t="shared" si="4"/>
        <v>-16.5204929477019</v>
      </c>
      <c r="G53" s="63">
        <f t="shared" si="4"/>
        <v>-1.4587819593887463</v>
      </c>
      <c r="H53" s="64">
        <v>7856675</v>
      </c>
      <c r="I53" s="65">
        <v>223303273</v>
      </c>
      <c r="J53" s="62">
        <f t="shared" si="5"/>
        <v>18.16819833947035</v>
      </c>
      <c r="K53" s="118">
        <f t="shared" si="5"/>
        <v>8.552871045726738</v>
      </c>
      <c r="L53" s="47"/>
    </row>
    <row r="54" spans="1:12" ht="18" customHeight="1">
      <c r="A54" s="117" t="s">
        <v>13</v>
      </c>
      <c r="B54" s="60">
        <v>13676087</v>
      </c>
      <c r="C54" s="61">
        <v>380187621</v>
      </c>
      <c r="D54" s="60">
        <v>13483654</v>
      </c>
      <c r="E54" s="61">
        <v>383045362</v>
      </c>
      <c r="F54" s="62">
        <f t="shared" si="4"/>
        <v>-1.4070764539593819</v>
      </c>
      <c r="G54" s="63">
        <f t="shared" si="4"/>
        <v>0.7516659780987451</v>
      </c>
      <c r="H54" s="64">
        <v>15945042</v>
      </c>
      <c r="I54" s="65">
        <v>472669646</v>
      </c>
      <c r="J54" s="62">
        <f t="shared" si="5"/>
        <v>18.25460665187641</v>
      </c>
      <c r="K54" s="118">
        <f t="shared" si="5"/>
        <v>23.39782513800546</v>
      </c>
      <c r="L54" s="47"/>
    </row>
    <row r="55" spans="1:12" ht="18" customHeight="1">
      <c r="A55" s="117" t="s">
        <v>14</v>
      </c>
      <c r="B55" s="60">
        <v>29257303</v>
      </c>
      <c r="C55" s="61">
        <v>861915614</v>
      </c>
      <c r="D55" s="60">
        <v>29973472</v>
      </c>
      <c r="E55" s="61">
        <v>1012471261</v>
      </c>
      <c r="F55" s="62">
        <f t="shared" si="4"/>
        <v>2.4478298631968913</v>
      </c>
      <c r="G55" s="63">
        <f t="shared" si="4"/>
        <v>17.46756231753333</v>
      </c>
      <c r="H55" s="64">
        <v>33134465</v>
      </c>
      <c r="I55" s="65">
        <v>1391750816</v>
      </c>
      <c r="J55" s="62">
        <f t="shared" si="5"/>
        <v>10.54596878199496</v>
      </c>
      <c r="K55" s="118">
        <f t="shared" si="5"/>
        <v>37.46077242976678</v>
      </c>
      <c r="L55" s="47"/>
    </row>
    <row r="56" spans="1:12" ht="18" customHeight="1">
      <c r="A56" s="117" t="s">
        <v>15</v>
      </c>
      <c r="B56" s="60">
        <v>1040637</v>
      </c>
      <c r="C56" s="61">
        <v>17188784</v>
      </c>
      <c r="D56" s="60">
        <v>1014801</v>
      </c>
      <c r="E56" s="61">
        <v>22454674</v>
      </c>
      <c r="F56" s="62">
        <f t="shared" si="4"/>
        <v>-2.48271010928883</v>
      </c>
      <c r="G56" s="63">
        <f t="shared" si="4"/>
        <v>30.635616806866615</v>
      </c>
      <c r="H56" s="64">
        <v>868326</v>
      </c>
      <c r="I56" s="65">
        <v>39050067</v>
      </c>
      <c r="J56" s="62">
        <f t="shared" si="5"/>
        <v>-14.433864373409172</v>
      </c>
      <c r="K56" s="118">
        <f t="shared" si="5"/>
        <v>73.90618541155396</v>
      </c>
      <c r="L56" s="47"/>
    </row>
    <row r="57" spans="1:12" ht="18" customHeight="1">
      <c r="A57" s="117" t="s">
        <v>16</v>
      </c>
      <c r="B57" s="60">
        <v>3473986</v>
      </c>
      <c r="C57" s="61">
        <v>109705566</v>
      </c>
      <c r="D57" s="60">
        <v>3717446</v>
      </c>
      <c r="E57" s="61">
        <v>138336427</v>
      </c>
      <c r="F57" s="62">
        <f t="shared" si="4"/>
        <v>7.008088115496147</v>
      </c>
      <c r="G57" s="63">
        <f t="shared" si="4"/>
        <v>26.09791102121473</v>
      </c>
      <c r="H57" s="64">
        <v>4799201</v>
      </c>
      <c r="I57" s="65">
        <v>198074184</v>
      </c>
      <c r="J57" s="62">
        <f t="shared" si="5"/>
        <v>29.09941395248243</v>
      </c>
      <c r="K57" s="118">
        <f t="shared" si="5"/>
        <v>43.182954985529584</v>
      </c>
      <c r="L57" s="47"/>
    </row>
    <row r="58" spans="1:12" ht="18" customHeight="1">
      <c r="A58" s="117" t="s">
        <v>17</v>
      </c>
      <c r="B58" s="60">
        <v>2858885</v>
      </c>
      <c r="C58" s="61">
        <v>25405303</v>
      </c>
      <c r="D58" s="60">
        <v>3580915</v>
      </c>
      <c r="E58" s="61">
        <v>28150095</v>
      </c>
      <c r="F58" s="62">
        <f t="shared" si="4"/>
        <v>25.255650367188608</v>
      </c>
      <c r="G58" s="63">
        <f t="shared" si="4"/>
        <v>10.804012060001805</v>
      </c>
      <c r="H58" s="64">
        <v>4498540</v>
      </c>
      <c r="I58" s="65">
        <v>41671227</v>
      </c>
      <c r="J58" s="62">
        <f t="shared" si="5"/>
        <v>25.62543372294511</v>
      </c>
      <c r="K58" s="118">
        <f t="shared" si="5"/>
        <v>48.032278399060466</v>
      </c>
      <c r="L58" s="47"/>
    </row>
    <row r="59" spans="1:12" ht="18" customHeight="1">
      <c r="A59" s="117" t="s">
        <v>18</v>
      </c>
      <c r="B59" s="60">
        <v>19888302</v>
      </c>
      <c r="C59" s="61">
        <v>87548730</v>
      </c>
      <c r="D59" s="60">
        <v>20709780</v>
      </c>
      <c r="E59" s="61">
        <v>91196297</v>
      </c>
      <c r="F59" s="62">
        <f t="shared" si="4"/>
        <v>4.130458195978721</v>
      </c>
      <c r="G59" s="63">
        <f t="shared" si="4"/>
        <v>4.166327712577898</v>
      </c>
      <c r="H59" s="64">
        <v>22963266</v>
      </c>
      <c r="I59" s="65">
        <v>143887171</v>
      </c>
      <c r="J59" s="62">
        <f t="shared" si="5"/>
        <v>10.881264793735133</v>
      </c>
      <c r="K59" s="118">
        <f t="shared" si="5"/>
        <v>57.77742708127721</v>
      </c>
      <c r="L59" s="47"/>
    </row>
    <row r="60" spans="1:12" ht="18" customHeight="1">
      <c r="A60" s="117" t="s">
        <v>19</v>
      </c>
      <c r="B60" s="60">
        <v>329270</v>
      </c>
      <c r="C60" s="61">
        <v>2022863</v>
      </c>
      <c r="D60" s="60">
        <v>419349</v>
      </c>
      <c r="E60" s="61">
        <v>3409219</v>
      </c>
      <c r="F60" s="62">
        <f t="shared" si="4"/>
        <v>27.357184073860356</v>
      </c>
      <c r="G60" s="63">
        <f t="shared" si="4"/>
        <v>68.53434958274485</v>
      </c>
      <c r="H60" s="64">
        <v>821807</v>
      </c>
      <c r="I60" s="65">
        <v>4525494</v>
      </c>
      <c r="J60" s="62">
        <f t="shared" si="5"/>
        <v>95.9720900729464</v>
      </c>
      <c r="K60" s="118">
        <f t="shared" si="5"/>
        <v>32.742836409159985</v>
      </c>
      <c r="L60" s="47"/>
    </row>
    <row r="61" spans="1:12" ht="18" customHeight="1">
      <c r="A61" s="117" t="s">
        <v>20</v>
      </c>
      <c r="B61" s="60">
        <v>3051864</v>
      </c>
      <c r="C61" s="61">
        <v>86048877</v>
      </c>
      <c r="D61" s="60">
        <v>2334312</v>
      </c>
      <c r="E61" s="61">
        <v>83207544</v>
      </c>
      <c r="F61" s="62">
        <f t="shared" si="4"/>
        <v>-23.511925826314673</v>
      </c>
      <c r="G61" s="63">
        <f t="shared" si="4"/>
        <v>-3.3019989325369115</v>
      </c>
      <c r="H61" s="64">
        <v>2325794</v>
      </c>
      <c r="I61" s="65">
        <v>101102848</v>
      </c>
      <c r="J61" s="62">
        <f t="shared" si="5"/>
        <v>-0.36490409165527143</v>
      </c>
      <c r="K61" s="118">
        <f t="shared" si="5"/>
        <v>21.5068287558157</v>
      </c>
      <c r="L61" s="47"/>
    </row>
    <row r="62" spans="1:12" ht="18" customHeight="1">
      <c r="A62" s="117" t="s">
        <v>21</v>
      </c>
      <c r="B62" s="60">
        <v>1036354</v>
      </c>
      <c r="C62" s="61">
        <v>15930402</v>
      </c>
      <c r="D62" s="60">
        <v>1026301</v>
      </c>
      <c r="E62" s="61">
        <v>19221340</v>
      </c>
      <c r="F62" s="62">
        <f t="shared" si="4"/>
        <v>-0.9700353354162767</v>
      </c>
      <c r="G62" s="63">
        <f t="shared" si="4"/>
        <v>20.65822318859248</v>
      </c>
      <c r="H62" s="64">
        <v>1291038</v>
      </c>
      <c r="I62" s="65">
        <v>25262120</v>
      </c>
      <c r="J62" s="62">
        <f t="shared" si="5"/>
        <v>25.795258895782037</v>
      </c>
      <c r="K62" s="118">
        <f t="shared" si="5"/>
        <v>31.42746551489126</v>
      </c>
      <c r="L62" s="47"/>
    </row>
    <row r="63" spans="1:12" ht="18" customHeight="1">
      <c r="A63" s="117" t="s">
        <v>22</v>
      </c>
      <c r="B63" s="60">
        <v>3225996</v>
      </c>
      <c r="C63" s="61">
        <v>105792871</v>
      </c>
      <c r="D63" s="60">
        <v>5116135</v>
      </c>
      <c r="E63" s="61">
        <v>116254132</v>
      </c>
      <c r="F63" s="62">
        <f t="shared" si="4"/>
        <v>58.59086620070205</v>
      </c>
      <c r="G63" s="63">
        <f t="shared" si="4"/>
        <v>9.888436622539528</v>
      </c>
      <c r="H63" s="64">
        <v>5302113</v>
      </c>
      <c r="I63" s="65">
        <v>147089024</v>
      </c>
      <c r="J63" s="62">
        <f t="shared" si="5"/>
        <v>3.635126907323595</v>
      </c>
      <c r="K63" s="118">
        <f t="shared" si="5"/>
        <v>26.52369551905476</v>
      </c>
      <c r="L63" s="47"/>
    </row>
    <row r="64" spans="1:12" ht="14.25">
      <c r="A64" s="119"/>
      <c r="B64" s="66"/>
      <c r="C64" s="67"/>
      <c r="D64" s="70"/>
      <c r="E64" s="71"/>
      <c r="F64" s="68"/>
      <c r="G64" s="69"/>
      <c r="H64" s="70"/>
      <c r="I64" s="71"/>
      <c r="J64" s="68"/>
      <c r="K64" s="120"/>
      <c r="L64" s="47"/>
    </row>
    <row r="65" spans="1:12" ht="15">
      <c r="A65" s="121" t="s">
        <v>23</v>
      </c>
      <c r="B65" s="70">
        <f>SUM(B50:B63)</f>
        <v>194005977</v>
      </c>
      <c r="C65" s="71">
        <f>SUM(C50:C63)</f>
        <v>5195407744</v>
      </c>
      <c r="D65" s="70">
        <f>SUM(D50:D63)</f>
        <v>196940258</v>
      </c>
      <c r="E65" s="71">
        <f>SUM(E50:E63)</f>
        <v>5333780730</v>
      </c>
      <c r="F65" s="72">
        <f t="shared" si="4"/>
        <v>1.5124693812912784</v>
      </c>
      <c r="G65" s="73">
        <f t="shared" si="4"/>
        <v>2.6633710541737994</v>
      </c>
      <c r="H65" s="70">
        <f>SUM(H50:H63)</f>
        <v>213633935</v>
      </c>
      <c r="I65" s="71">
        <f>SUM(I50:I63)</f>
        <v>6383027574</v>
      </c>
      <c r="J65" s="72">
        <f t="shared" si="5"/>
        <v>8.476518295208082</v>
      </c>
      <c r="K65" s="122">
        <f t="shared" si="5"/>
        <v>19.671728125201724</v>
      </c>
      <c r="L65" s="47"/>
    </row>
    <row r="66" spans="1:12" ht="14.25">
      <c r="A66" s="119"/>
      <c r="B66" s="66"/>
      <c r="C66" s="67"/>
      <c r="D66" s="70"/>
      <c r="E66" s="71"/>
      <c r="F66" s="68"/>
      <c r="G66" s="69"/>
      <c r="H66" s="70"/>
      <c r="I66" s="71"/>
      <c r="J66" s="68"/>
      <c r="K66" s="120"/>
      <c r="L66" s="47"/>
    </row>
    <row r="67" spans="1:12" ht="18" customHeight="1">
      <c r="A67" s="123" t="s">
        <v>24</v>
      </c>
      <c r="B67" s="74">
        <v>48862764</v>
      </c>
      <c r="C67" s="75">
        <v>1238936575</v>
      </c>
      <c r="D67" s="74">
        <v>48601583</v>
      </c>
      <c r="E67" s="75">
        <v>1210990560</v>
      </c>
      <c r="F67" s="76">
        <f aca="true" t="shared" si="6" ref="F67:G75">(D67-B67)/B67*100</f>
        <v>-0.5345194962773698</v>
      </c>
      <c r="G67" s="77">
        <f t="shared" si="6"/>
        <v>-2.255645330351152</v>
      </c>
      <c r="H67" s="78">
        <v>62994695</v>
      </c>
      <c r="I67" s="79">
        <v>1468793302</v>
      </c>
      <c r="J67" s="76">
        <f aca="true" t="shared" si="7" ref="J67:K69">(H67-D67)/D67*100</f>
        <v>29.61449218639648</v>
      </c>
      <c r="K67" s="124">
        <f t="shared" si="7"/>
        <v>21.288583950646156</v>
      </c>
      <c r="L67" s="47"/>
    </row>
    <row r="68" spans="1:12" ht="18" customHeight="1">
      <c r="A68" s="123" t="s">
        <v>25</v>
      </c>
      <c r="B68" s="74">
        <v>1093885</v>
      </c>
      <c r="C68" s="75">
        <v>36022559</v>
      </c>
      <c r="D68" s="74">
        <v>1467063</v>
      </c>
      <c r="E68" s="75">
        <v>45880408</v>
      </c>
      <c r="F68" s="76">
        <f t="shared" si="6"/>
        <v>34.1149206726484</v>
      </c>
      <c r="G68" s="77">
        <f t="shared" si="6"/>
        <v>27.365765436042455</v>
      </c>
      <c r="H68" s="78">
        <v>2107332</v>
      </c>
      <c r="I68" s="79">
        <v>55770463</v>
      </c>
      <c r="J68" s="76">
        <f t="shared" si="7"/>
        <v>43.64291104063015</v>
      </c>
      <c r="K68" s="124">
        <f t="shared" si="7"/>
        <v>21.55616183709613</v>
      </c>
      <c r="L68" s="47"/>
    </row>
    <row r="69" spans="1:12" ht="18" customHeight="1">
      <c r="A69" s="123" t="s">
        <v>26</v>
      </c>
      <c r="B69" s="74">
        <v>6706645</v>
      </c>
      <c r="C69" s="75">
        <v>103403531</v>
      </c>
      <c r="D69" s="74">
        <v>4476195</v>
      </c>
      <c r="E69" s="75">
        <v>57677587</v>
      </c>
      <c r="F69" s="76">
        <f>(D69-B69)/B69*100</f>
        <v>-33.257314201064766</v>
      </c>
      <c r="G69" s="77">
        <f>(E69-C69)/C69*100</f>
        <v>-44.220872882957934</v>
      </c>
      <c r="H69" s="78">
        <v>4535342</v>
      </c>
      <c r="I69" s="79">
        <v>69061012</v>
      </c>
      <c r="J69" s="76">
        <f t="shared" si="7"/>
        <v>1.3213678135112523</v>
      </c>
      <c r="K69" s="124">
        <f t="shared" si="7"/>
        <v>19.73630588949569</v>
      </c>
      <c r="L69" s="47"/>
    </row>
    <row r="70" spans="1:12" ht="14.25">
      <c r="A70" s="119"/>
      <c r="B70" s="66"/>
      <c r="C70" s="67"/>
      <c r="D70" s="66"/>
      <c r="E70" s="67"/>
      <c r="F70" s="68"/>
      <c r="G70" s="69"/>
      <c r="H70" s="70"/>
      <c r="I70" s="71"/>
      <c r="J70" s="68"/>
      <c r="K70" s="120"/>
      <c r="L70" s="47"/>
    </row>
    <row r="71" spans="1:12" ht="18" customHeight="1">
      <c r="A71" s="123" t="s">
        <v>27</v>
      </c>
      <c r="B71" s="74">
        <v>2410132</v>
      </c>
      <c r="C71" s="75">
        <v>69723486</v>
      </c>
      <c r="D71" s="74">
        <v>2130988</v>
      </c>
      <c r="E71" s="75">
        <v>69564261</v>
      </c>
      <c r="F71" s="76">
        <f t="shared" si="6"/>
        <v>-11.582104216698506</v>
      </c>
      <c r="G71" s="77">
        <f t="shared" si="6"/>
        <v>-0.22836637858296413</v>
      </c>
      <c r="H71" s="78">
        <v>2217662</v>
      </c>
      <c r="I71" s="79">
        <v>81645873</v>
      </c>
      <c r="J71" s="76">
        <f aca="true" t="shared" si="8" ref="J71:K73">(H71-D71)/D71*100</f>
        <v>4.067315254708145</v>
      </c>
      <c r="K71" s="124">
        <f t="shared" si="8"/>
        <v>17.367556021331126</v>
      </c>
      <c r="L71" s="47"/>
    </row>
    <row r="72" spans="1:12" ht="18" customHeight="1">
      <c r="A72" s="123" t="s">
        <v>28</v>
      </c>
      <c r="B72" s="74">
        <v>1983756</v>
      </c>
      <c r="C72" s="75">
        <v>44732227</v>
      </c>
      <c r="D72" s="74">
        <v>2207115</v>
      </c>
      <c r="E72" s="75">
        <v>38733816</v>
      </c>
      <c r="F72" s="76">
        <f t="shared" si="6"/>
        <v>11.259398837357013</v>
      </c>
      <c r="G72" s="77">
        <f t="shared" si="6"/>
        <v>-13.40959617324664</v>
      </c>
      <c r="H72" s="78">
        <v>1984539</v>
      </c>
      <c r="I72" s="79">
        <v>39523345</v>
      </c>
      <c r="J72" s="76">
        <f t="shared" si="8"/>
        <v>-10.084476794367307</v>
      </c>
      <c r="K72" s="124">
        <f t="shared" si="8"/>
        <v>2.038345511839061</v>
      </c>
      <c r="L72" s="47"/>
    </row>
    <row r="73" spans="1:12" ht="18" customHeight="1">
      <c r="A73" s="123" t="s">
        <v>29</v>
      </c>
      <c r="B73" s="74">
        <v>65634</v>
      </c>
      <c r="C73" s="75">
        <v>799457</v>
      </c>
      <c r="D73" s="74">
        <v>149804</v>
      </c>
      <c r="E73" s="75">
        <v>1130973</v>
      </c>
      <c r="F73" s="76">
        <f t="shared" si="6"/>
        <v>128.24146021878903</v>
      </c>
      <c r="G73" s="77">
        <f t="shared" si="6"/>
        <v>41.467646164834385</v>
      </c>
      <c r="H73" s="78">
        <v>38334</v>
      </c>
      <c r="I73" s="79">
        <v>874465</v>
      </c>
      <c r="J73" s="76">
        <f t="shared" si="8"/>
        <v>-74.41056313583083</v>
      </c>
      <c r="K73" s="124">
        <f t="shared" si="8"/>
        <v>-22.680293870852797</v>
      </c>
      <c r="L73" s="47"/>
    </row>
    <row r="74" spans="1:12" ht="14.25">
      <c r="A74" s="119"/>
      <c r="B74" s="66"/>
      <c r="C74" s="67"/>
      <c r="D74" s="66"/>
      <c r="E74" s="67"/>
      <c r="F74" s="68"/>
      <c r="G74" s="69"/>
      <c r="H74" s="70"/>
      <c r="I74" s="71"/>
      <c r="J74" s="68"/>
      <c r="K74" s="120"/>
      <c r="L74" s="47"/>
    </row>
    <row r="75" spans="1:12" ht="15">
      <c r="A75" s="121" t="s">
        <v>30</v>
      </c>
      <c r="B75" s="66">
        <f>SUM(B71:B73)</f>
        <v>4459522</v>
      </c>
      <c r="C75" s="67">
        <f>SUM(C71:C73)</f>
        <v>115255170</v>
      </c>
      <c r="D75" s="66">
        <f>SUM(D71:D73)</f>
        <v>4487907</v>
      </c>
      <c r="E75" s="67">
        <f>SUM(E71:E73)</f>
        <v>109429050</v>
      </c>
      <c r="F75" s="68">
        <f t="shared" si="6"/>
        <v>0.6365031947370144</v>
      </c>
      <c r="G75" s="69">
        <f t="shared" si="6"/>
        <v>-5.054974974224584</v>
      </c>
      <c r="H75" s="70">
        <f>SUM(H71:H73)</f>
        <v>4240535</v>
      </c>
      <c r="I75" s="71">
        <f>SUM(I71:I73)</f>
        <v>122043683</v>
      </c>
      <c r="J75" s="68">
        <f>(H75-D75)/D75*100</f>
        <v>-5.511968051031361</v>
      </c>
      <c r="K75" s="120">
        <f>(I75-E75)/E75*100</f>
        <v>11.527682091729757</v>
      </c>
      <c r="L75" s="47"/>
    </row>
    <row r="76" spans="1:12" ht="14.25">
      <c r="A76" s="119"/>
      <c r="B76" s="66"/>
      <c r="C76" s="67"/>
      <c r="D76" s="70"/>
      <c r="E76" s="71"/>
      <c r="F76" s="68"/>
      <c r="G76" s="69"/>
      <c r="H76" s="70"/>
      <c r="I76" s="71"/>
      <c r="J76" s="68"/>
      <c r="K76" s="120"/>
      <c r="L76" s="47"/>
    </row>
    <row r="77" spans="1:12" ht="15">
      <c r="A77" s="125" t="s">
        <v>36</v>
      </c>
      <c r="B77" s="78">
        <v>298685197</v>
      </c>
      <c r="C77" s="79">
        <v>7256315728</v>
      </c>
      <c r="D77" s="78">
        <v>308817123</v>
      </c>
      <c r="E77" s="79">
        <v>7335856229</v>
      </c>
      <c r="F77" s="80">
        <f>(D77-B77)/B77*100</f>
        <v>3.392175474970057</v>
      </c>
      <c r="G77" s="81">
        <f>(E77-C77)/C77*100</f>
        <v>1.0961554593480058</v>
      </c>
      <c r="H77" s="78">
        <v>348383990</v>
      </c>
      <c r="I77" s="79">
        <v>8897369069</v>
      </c>
      <c r="J77" s="80">
        <f>(H77-D77)/D77*100</f>
        <v>12.812394149530368</v>
      </c>
      <c r="K77" s="126">
        <f>(I77-E77)/E77*100</f>
        <v>21.286033848742157</v>
      </c>
      <c r="L77" s="47"/>
    </row>
    <row r="78" spans="1:12" ht="14.25">
      <c r="A78" s="119"/>
      <c r="B78" s="66"/>
      <c r="C78" s="67"/>
      <c r="D78" s="70"/>
      <c r="E78" s="71"/>
      <c r="F78" s="68"/>
      <c r="G78" s="69"/>
      <c r="H78" s="70"/>
      <c r="I78" s="71"/>
      <c r="J78" s="68"/>
      <c r="K78" s="120"/>
      <c r="L78" s="47"/>
    </row>
    <row r="79" spans="1:12" ht="15">
      <c r="A79" s="121" t="s">
        <v>32</v>
      </c>
      <c r="B79" s="66"/>
      <c r="C79" s="67">
        <v>27774906000</v>
      </c>
      <c r="D79" s="70"/>
      <c r="E79" s="67">
        <v>31334216000</v>
      </c>
      <c r="F79" s="68"/>
      <c r="G79" s="69">
        <f>(E79-C79)/C79*100</f>
        <v>12.814840849506384</v>
      </c>
      <c r="H79" s="70"/>
      <c r="I79" s="71">
        <v>35081121000</v>
      </c>
      <c r="J79" s="68"/>
      <c r="K79" s="120">
        <f>(I79-E79)/E79*100</f>
        <v>11.957870591049732</v>
      </c>
      <c r="L79" s="47"/>
    </row>
    <row r="80" spans="1:12" ht="14.25">
      <c r="A80" s="119"/>
      <c r="B80" s="46"/>
      <c r="C80" s="92"/>
      <c r="D80" s="83"/>
      <c r="E80" s="95"/>
      <c r="F80" s="93"/>
      <c r="G80" s="94"/>
      <c r="H80" s="83"/>
      <c r="I80" s="95"/>
      <c r="J80" s="93"/>
      <c r="K80" s="140"/>
      <c r="L80" s="47"/>
    </row>
    <row r="81" spans="1:12" ht="15.75" thickBot="1">
      <c r="A81" s="127" t="s">
        <v>37</v>
      </c>
      <c r="B81" s="130"/>
      <c r="C81" s="129">
        <f>(C77*100)/C79</f>
        <v>26.125437573038052</v>
      </c>
      <c r="D81" s="130"/>
      <c r="E81" s="129">
        <f>(E77*100)/E79</f>
        <v>23.411647602735616</v>
      </c>
      <c r="F81" s="133"/>
      <c r="G81" s="141"/>
      <c r="H81" s="130"/>
      <c r="I81" s="129">
        <f>(I77*100)/I79</f>
        <v>25.362271259803812</v>
      </c>
      <c r="J81" s="142"/>
      <c r="K81" s="134">
        <f>(I81-E81)/E81*100</f>
        <v>8.3318512655225</v>
      </c>
      <c r="L81" s="47"/>
    </row>
    <row r="82" spans="1:12" ht="13.5" thickTop="1">
      <c r="A82" s="87"/>
      <c r="B82" s="87"/>
      <c r="C82" s="87"/>
      <c r="D82" s="87"/>
      <c r="E82" s="87"/>
      <c r="F82" s="87"/>
      <c r="G82" s="87"/>
      <c r="H82" s="87"/>
      <c r="I82" s="87"/>
      <c r="J82" s="96"/>
      <c r="K82" s="96"/>
      <c r="L82" s="47"/>
    </row>
    <row r="83" spans="1:12" ht="13.5">
      <c r="A83" s="86" t="s">
        <v>125</v>
      </c>
      <c r="B83" s="86"/>
      <c r="C83" s="86"/>
      <c r="D83" s="87"/>
      <c r="E83" s="87"/>
      <c r="F83" s="87"/>
      <c r="G83" s="87"/>
      <c r="H83" s="87"/>
      <c r="I83" s="87"/>
      <c r="J83" s="87"/>
      <c r="K83" s="87"/>
      <c r="L83" s="47"/>
    </row>
    <row r="84" spans="1:12" ht="13.5" thickBo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47"/>
    </row>
    <row r="85" spans="1:12" ht="24" thickTop="1">
      <c r="A85" s="200" t="s">
        <v>131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2"/>
      <c r="L85" s="47"/>
    </row>
    <row r="86" spans="1:12" ht="26.25">
      <c r="A86" s="206" t="s">
        <v>38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8"/>
      <c r="L86" s="47"/>
    </row>
    <row r="87" spans="1:12" ht="18">
      <c r="A87" s="109" t="s">
        <v>39</v>
      </c>
      <c r="B87" s="46"/>
      <c r="C87" s="46"/>
      <c r="D87" s="46"/>
      <c r="E87" s="46"/>
      <c r="F87" s="46"/>
      <c r="G87" s="46"/>
      <c r="H87" s="46"/>
      <c r="I87" s="46"/>
      <c r="J87" s="46"/>
      <c r="K87" s="110"/>
      <c r="L87" s="47"/>
    </row>
    <row r="88" spans="1:12" ht="28.5">
      <c r="A88" s="111"/>
      <c r="B88" s="48">
        <v>2000</v>
      </c>
      <c r="C88" s="48"/>
      <c r="D88" s="48">
        <v>2001</v>
      </c>
      <c r="E88" s="48"/>
      <c r="F88" s="190" t="s">
        <v>119</v>
      </c>
      <c r="G88" s="190" t="s">
        <v>119</v>
      </c>
      <c r="H88" s="48">
        <v>2002</v>
      </c>
      <c r="I88" s="48"/>
      <c r="J88" s="190" t="s">
        <v>120</v>
      </c>
      <c r="K88" s="191" t="s">
        <v>120</v>
      </c>
      <c r="L88" s="47"/>
    </row>
    <row r="89" spans="1:12" ht="18">
      <c r="A89" s="111"/>
      <c r="B89" s="48" t="s">
        <v>124</v>
      </c>
      <c r="C89" s="48"/>
      <c r="D89" s="48" t="s">
        <v>124</v>
      </c>
      <c r="E89" s="48"/>
      <c r="F89" s="49" t="s">
        <v>2</v>
      </c>
      <c r="G89" s="49" t="s">
        <v>2</v>
      </c>
      <c r="H89" s="48" t="s">
        <v>124</v>
      </c>
      <c r="I89" s="48"/>
      <c r="J89" s="49" t="s">
        <v>2</v>
      </c>
      <c r="K89" s="112" t="s">
        <v>2</v>
      </c>
      <c r="L89" s="47"/>
    </row>
    <row r="90" spans="1:12" ht="15">
      <c r="A90" s="113"/>
      <c r="B90" s="50"/>
      <c r="C90" s="51"/>
      <c r="D90" s="50"/>
      <c r="E90" s="51"/>
      <c r="F90" s="52" t="s">
        <v>3</v>
      </c>
      <c r="G90" s="53" t="s">
        <v>4</v>
      </c>
      <c r="H90" s="54"/>
      <c r="I90" s="55"/>
      <c r="J90" s="52" t="s">
        <v>4</v>
      </c>
      <c r="K90" s="114" t="s">
        <v>4</v>
      </c>
      <c r="L90" s="47"/>
    </row>
    <row r="91" spans="1:12" ht="15">
      <c r="A91" s="115"/>
      <c r="B91" s="88" t="s">
        <v>5</v>
      </c>
      <c r="C91" s="89" t="s">
        <v>6</v>
      </c>
      <c r="D91" s="90" t="s">
        <v>5</v>
      </c>
      <c r="E91" s="91" t="s">
        <v>6</v>
      </c>
      <c r="F91" s="58" t="s">
        <v>7</v>
      </c>
      <c r="G91" s="59" t="s">
        <v>8</v>
      </c>
      <c r="H91" s="90" t="s">
        <v>5</v>
      </c>
      <c r="I91" s="91" t="s">
        <v>6</v>
      </c>
      <c r="J91" s="58" t="s">
        <v>7</v>
      </c>
      <c r="K91" s="116" t="s">
        <v>8</v>
      </c>
      <c r="L91" s="47"/>
    </row>
    <row r="92" spans="1:12" ht="18" customHeight="1">
      <c r="A92" s="117" t="s">
        <v>9</v>
      </c>
      <c r="B92" s="97">
        <f aca="true" t="shared" si="9" ref="B92:E105">B8+B50</f>
        <v>121299685</v>
      </c>
      <c r="C92" s="98">
        <f t="shared" si="9"/>
        <v>2865648166</v>
      </c>
      <c r="D92" s="97">
        <f t="shared" si="9"/>
        <v>122648910</v>
      </c>
      <c r="E92" s="98">
        <f t="shared" si="9"/>
        <v>2759471529</v>
      </c>
      <c r="F92" s="62">
        <f aca="true" t="shared" si="10" ref="F92:G109">(D92-B92)/B92*100</f>
        <v>1.1123070929656578</v>
      </c>
      <c r="G92" s="63">
        <f t="shared" si="10"/>
        <v>-3.7051525815259487</v>
      </c>
      <c r="H92" s="99">
        <f aca="true" t="shared" si="11" ref="H92:I105">H8+H50</f>
        <v>120887253</v>
      </c>
      <c r="I92" s="100">
        <f t="shared" si="11"/>
        <v>2960372469</v>
      </c>
      <c r="J92" s="62">
        <f aca="true" t="shared" si="12" ref="J92:K107">(H92-D92)/D92*100</f>
        <v>-1.4363413421285194</v>
      </c>
      <c r="K92" s="118">
        <f t="shared" si="12"/>
        <v>7.280413582408082</v>
      </c>
      <c r="L92" s="47"/>
    </row>
    <row r="93" spans="1:12" ht="18" customHeight="1">
      <c r="A93" s="117" t="s">
        <v>10</v>
      </c>
      <c r="B93" s="97">
        <f t="shared" si="9"/>
        <v>50693226</v>
      </c>
      <c r="C93" s="98">
        <f t="shared" si="9"/>
        <v>623475480</v>
      </c>
      <c r="D93" s="97">
        <f t="shared" si="9"/>
        <v>54697269</v>
      </c>
      <c r="E93" s="98">
        <f t="shared" si="9"/>
        <v>677848300</v>
      </c>
      <c r="F93" s="62">
        <f t="shared" si="10"/>
        <v>7.898576034596812</v>
      </c>
      <c r="G93" s="63">
        <f t="shared" si="10"/>
        <v>8.720923555806879</v>
      </c>
      <c r="H93" s="99">
        <f t="shared" si="11"/>
        <v>57839985</v>
      </c>
      <c r="I93" s="100">
        <f t="shared" si="11"/>
        <v>774958298</v>
      </c>
      <c r="J93" s="62">
        <f t="shared" si="12"/>
        <v>5.745654321425079</v>
      </c>
      <c r="K93" s="118">
        <f t="shared" si="12"/>
        <v>14.326213992127737</v>
      </c>
      <c r="L93" s="47"/>
    </row>
    <row r="94" spans="1:12" ht="18" customHeight="1">
      <c r="A94" s="117" t="s">
        <v>11</v>
      </c>
      <c r="B94" s="97">
        <f t="shared" si="9"/>
        <v>144908241</v>
      </c>
      <c r="C94" s="98">
        <f t="shared" si="9"/>
        <v>508782542</v>
      </c>
      <c r="D94" s="97">
        <f t="shared" si="9"/>
        <v>157345778</v>
      </c>
      <c r="E94" s="98">
        <f t="shared" si="9"/>
        <v>564144735</v>
      </c>
      <c r="F94" s="62">
        <f t="shared" si="10"/>
        <v>8.583043251487679</v>
      </c>
      <c r="G94" s="63">
        <f t="shared" si="10"/>
        <v>10.881307519392047</v>
      </c>
      <c r="H94" s="99">
        <f t="shared" si="11"/>
        <v>135329800</v>
      </c>
      <c r="I94" s="100">
        <f t="shared" si="11"/>
        <v>527116166</v>
      </c>
      <c r="J94" s="62">
        <f t="shared" si="12"/>
        <v>-13.99209961642568</v>
      </c>
      <c r="K94" s="118">
        <f t="shared" si="12"/>
        <v>-6.5636647304702755</v>
      </c>
      <c r="L94" s="47"/>
    </row>
    <row r="95" spans="1:12" ht="18" customHeight="1">
      <c r="A95" s="117" t="s">
        <v>12</v>
      </c>
      <c r="B95" s="97">
        <f t="shared" si="9"/>
        <v>28353174</v>
      </c>
      <c r="C95" s="98">
        <f t="shared" si="9"/>
        <v>273270903</v>
      </c>
      <c r="D95" s="97">
        <f t="shared" si="9"/>
        <v>27496054</v>
      </c>
      <c r="E95" s="98">
        <f t="shared" si="9"/>
        <v>267974599</v>
      </c>
      <c r="F95" s="62">
        <f t="shared" si="10"/>
        <v>-3.0230125205735345</v>
      </c>
      <c r="G95" s="63">
        <f t="shared" si="10"/>
        <v>-1.9381148676483864</v>
      </c>
      <c r="H95" s="99">
        <f t="shared" si="11"/>
        <v>31034913</v>
      </c>
      <c r="I95" s="100">
        <f t="shared" si="11"/>
        <v>285962530</v>
      </c>
      <c r="J95" s="62">
        <f t="shared" si="12"/>
        <v>12.870424970797629</v>
      </c>
      <c r="K95" s="118">
        <f t="shared" si="12"/>
        <v>6.71255076679861</v>
      </c>
      <c r="L95" s="47"/>
    </row>
    <row r="96" spans="1:12" ht="18" customHeight="1">
      <c r="A96" s="117" t="s">
        <v>13</v>
      </c>
      <c r="B96" s="97">
        <f t="shared" si="9"/>
        <v>24866857</v>
      </c>
      <c r="C96" s="98">
        <f t="shared" si="9"/>
        <v>422236289</v>
      </c>
      <c r="D96" s="97">
        <f t="shared" si="9"/>
        <v>22364223</v>
      </c>
      <c r="E96" s="98">
        <f t="shared" si="9"/>
        <v>424296386</v>
      </c>
      <c r="F96" s="62">
        <f t="shared" si="10"/>
        <v>-10.064134763794234</v>
      </c>
      <c r="G96" s="63">
        <f t="shared" si="10"/>
        <v>0.4879014555757428</v>
      </c>
      <c r="H96" s="99">
        <f t="shared" si="11"/>
        <v>25754377</v>
      </c>
      <c r="I96" s="100">
        <f t="shared" si="11"/>
        <v>515084044</v>
      </c>
      <c r="J96" s="62">
        <f t="shared" si="12"/>
        <v>15.158827561324173</v>
      </c>
      <c r="K96" s="118">
        <f t="shared" si="12"/>
        <v>21.397226324713497</v>
      </c>
      <c r="L96" s="47"/>
    </row>
    <row r="97" spans="1:12" ht="18" customHeight="1">
      <c r="A97" s="117" t="s">
        <v>14</v>
      </c>
      <c r="B97" s="97">
        <f t="shared" si="9"/>
        <v>93648333</v>
      </c>
      <c r="C97" s="98">
        <f t="shared" si="9"/>
        <v>1094895426</v>
      </c>
      <c r="D97" s="97">
        <f t="shared" si="9"/>
        <v>95195939</v>
      </c>
      <c r="E97" s="98">
        <f t="shared" si="9"/>
        <v>1235822797</v>
      </c>
      <c r="F97" s="62">
        <f t="shared" si="10"/>
        <v>1.652571861583484</v>
      </c>
      <c r="G97" s="63">
        <f t="shared" si="10"/>
        <v>12.871308770998555</v>
      </c>
      <c r="H97" s="99">
        <f t="shared" si="11"/>
        <v>93362666</v>
      </c>
      <c r="I97" s="100">
        <f t="shared" si="11"/>
        <v>1590977615</v>
      </c>
      <c r="J97" s="62">
        <f t="shared" si="12"/>
        <v>-1.925789082242258</v>
      </c>
      <c r="K97" s="118">
        <f t="shared" si="12"/>
        <v>28.73832873630021</v>
      </c>
      <c r="L97" s="47"/>
    </row>
    <row r="98" spans="1:12" ht="18" customHeight="1">
      <c r="A98" s="117" t="s">
        <v>15</v>
      </c>
      <c r="B98" s="97">
        <f t="shared" si="9"/>
        <v>9370415</v>
      </c>
      <c r="C98" s="98">
        <f t="shared" si="9"/>
        <v>29441105</v>
      </c>
      <c r="D98" s="97">
        <f t="shared" si="9"/>
        <v>5599444</v>
      </c>
      <c r="E98" s="98">
        <f t="shared" si="9"/>
        <v>30360493</v>
      </c>
      <c r="F98" s="62">
        <f t="shared" si="10"/>
        <v>-40.24337235864153</v>
      </c>
      <c r="G98" s="63">
        <f t="shared" si="10"/>
        <v>3.122803984429253</v>
      </c>
      <c r="H98" s="99">
        <f t="shared" si="11"/>
        <v>4855759</v>
      </c>
      <c r="I98" s="100">
        <f t="shared" si="11"/>
        <v>45954101</v>
      </c>
      <c r="J98" s="62">
        <f t="shared" si="12"/>
        <v>-13.28140793978831</v>
      </c>
      <c r="K98" s="118">
        <f t="shared" si="12"/>
        <v>51.3615111585968</v>
      </c>
      <c r="L98" s="47"/>
    </row>
    <row r="99" spans="1:12" ht="18" customHeight="1">
      <c r="A99" s="117" t="s">
        <v>16</v>
      </c>
      <c r="B99" s="97">
        <f t="shared" si="9"/>
        <v>6588606</v>
      </c>
      <c r="C99" s="98">
        <f t="shared" si="9"/>
        <v>127913482</v>
      </c>
      <c r="D99" s="97">
        <f t="shared" si="9"/>
        <v>8023176</v>
      </c>
      <c r="E99" s="98">
        <f t="shared" si="9"/>
        <v>159898973</v>
      </c>
      <c r="F99" s="62">
        <f t="shared" si="10"/>
        <v>21.773498066207026</v>
      </c>
      <c r="G99" s="63">
        <f t="shared" si="10"/>
        <v>25.0055666532477</v>
      </c>
      <c r="H99" s="99">
        <f t="shared" si="11"/>
        <v>8178961</v>
      </c>
      <c r="I99" s="100">
        <f t="shared" si="11"/>
        <v>215726814</v>
      </c>
      <c r="J99" s="62">
        <f t="shared" si="12"/>
        <v>1.941687431510913</v>
      </c>
      <c r="K99" s="118">
        <f t="shared" si="12"/>
        <v>34.91444626101507</v>
      </c>
      <c r="L99" s="47"/>
    </row>
    <row r="100" spans="1:12" ht="18" customHeight="1">
      <c r="A100" s="117" t="s">
        <v>17</v>
      </c>
      <c r="B100" s="97">
        <f t="shared" si="9"/>
        <v>25599278</v>
      </c>
      <c r="C100" s="98">
        <f t="shared" si="9"/>
        <v>93307378</v>
      </c>
      <c r="D100" s="97">
        <f t="shared" si="9"/>
        <v>27044088</v>
      </c>
      <c r="E100" s="98">
        <f t="shared" si="9"/>
        <v>98516438</v>
      </c>
      <c r="F100" s="62">
        <f t="shared" si="10"/>
        <v>5.643948239477692</v>
      </c>
      <c r="G100" s="63">
        <f t="shared" si="10"/>
        <v>5.5826882200033525</v>
      </c>
      <c r="H100" s="99">
        <f t="shared" si="11"/>
        <v>28495074</v>
      </c>
      <c r="I100" s="100">
        <f t="shared" si="11"/>
        <v>112695572</v>
      </c>
      <c r="J100" s="62">
        <f t="shared" si="12"/>
        <v>5.365261346583401</v>
      </c>
      <c r="K100" s="118">
        <f t="shared" si="12"/>
        <v>14.392658004951416</v>
      </c>
      <c r="L100" s="47"/>
    </row>
    <row r="101" spans="1:12" ht="18" customHeight="1">
      <c r="A101" s="117" t="s">
        <v>18</v>
      </c>
      <c r="B101" s="97">
        <f t="shared" si="9"/>
        <v>59536248</v>
      </c>
      <c r="C101" s="98">
        <f t="shared" si="9"/>
        <v>171042316</v>
      </c>
      <c r="D101" s="97">
        <f t="shared" si="9"/>
        <v>66402511</v>
      </c>
      <c r="E101" s="98">
        <f t="shared" si="9"/>
        <v>188397561</v>
      </c>
      <c r="F101" s="62">
        <f t="shared" si="10"/>
        <v>11.53291184892941</v>
      </c>
      <c r="G101" s="63">
        <f t="shared" si="10"/>
        <v>10.146755145668163</v>
      </c>
      <c r="H101" s="99">
        <f t="shared" si="11"/>
        <v>68006813</v>
      </c>
      <c r="I101" s="100">
        <f t="shared" si="11"/>
        <v>242238338</v>
      </c>
      <c r="J101" s="62">
        <f t="shared" si="12"/>
        <v>2.4160261047959466</v>
      </c>
      <c r="K101" s="118">
        <f t="shared" si="12"/>
        <v>28.578277082897056</v>
      </c>
      <c r="L101" s="47"/>
    </row>
    <row r="102" spans="1:12" ht="18" customHeight="1">
      <c r="A102" s="117" t="s">
        <v>19</v>
      </c>
      <c r="B102" s="97">
        <f t="shared" si="9"/>
        <v>17851532</v>
      </c>
      <c r="C102" s="98">
        <f t="shared" si="9"/>
        <v>50406033</v>
      </c>
      <c r="D102" s="97">
        <f t="shared" si="9"/>
        <v>31612949</v>
      </c>
      <c r="E102" s="98">
        <f t="shared" si="9"/>
        <v>72854047</v>
      </c>
      <c r="F102" s="62">
        <f t="shared" si="10"/>
        <v>77.08815691560814</v>
      </c>
      <c r="G102" s="63">
        <f t="shared" si="10"/>
        <v>44.534379446206366</v>
      </c>
      <c r="H102" s="99">
        <f t="shared" si="11"/>
        <v>19140859</v>
      </c>
      <c r="I102" s="100">
        <f t="shared" si="11"/>
        <v>43957486</v>
      </c>
      <c r="J102" s="62">
        <f t="shared" si="12"/>
        <v>-39.45247246626691</v>
      </c>
      <c r="K102" s="118">
        <f t="shared" si="12"/>
        <v>-39.663631863855144</v>
      </c>
      <c r="L102" s="47"/>
    </row>
    <row r="103" spans="1:12" ht="18" customHeight="1">
      <c r="A103" s="117" t="s">
        <v>20</v>
      </c>
      <c r="B103" s="97">
        <f t="shared" si="9"/>
        <v>4738393</v>
      </c>
      <c r="C103" s="98">
        <f t="shared" si="9"/>
        <v>97821071</v>
      </c>
      <c r="D103" s="97">
        <f t="shared" si="9"/>
        <v>4668592</v>
      </c>
      <c r="E103" s="98">
        <f t="shared" si="9"/>
        <v>97227361</v>
      </c>
      <c r="F103" s="62">
        <f t="shared" si="10"/>
        <v>-1.4730943592057475</v>
      </c>
      <c r="G103" s="63">
        <f t="shared" si="10"/>
        <v>-0.6069346756589896</v>
      </c>
      <c r="H103" s="99">
        <f t="shared" si="11"/>
        <v>5041891</v>
      </c>
      <c r="I103" s="100">
        <f t="shared" si="11"/>
        <v>117009116</v>
      </c>
      <c r="J103" s="62">
        <f t="shared" si="12"/>
        <v>7.995965378855124</v>
      </c>
      <c r="K103" s="118">
        <f t="shared" si="12"/>
        <v>20.345872598557932</v>
      </c>
      <c r="L103" s="47"/>
    </row>
    <row r="104" spans="1:12" ht="18" customHeight="1">
      <c r="A104" s="117" t="s">
        <v>21</v>
      </c>
      <c r="B104" s="97">
        <f t="shared" si="9"/>
        <v>2044277</v>
      </c>
      <c r="C104" s="98">
        <f t="shared" si="9"/>
        <v>20191566</v>
      </c>
      <c r="D104" s="97">
        <f t="shared" si="9"/>
        <v>2147448</v>
      </c>
      <c r="E104" s="98">
        <f t="shared" si="9"/>
        <v>24205268</v>
      </c>
      <c r="F104" s="62">
        <f t="shared" si="10"/>
        <v>5.0468209543031595</v>
      </c>
      <c r="G104" s="63">
        <f t="shared" si="10"/>
        <v>19.87811148476547</v>
      </c>
      <c r="H104" s="99">
        <f t="shared" si="11"/>
        <v>2882254</v>
      </c>
      <c r="I104" s="100">
        <f t="shared" si="11"/>
        <v>31834665</v>
      </c>
      <c r="J104" s="62">
        <f t="shared" si="12"/>
        <v>34.217638797307316</v>
      </c>
      <c r="K104" s="118">
        <f t="shared" si="12"/>
        <v>31.519572516197712</v>
      </c>
      <c r="L104" s="47"/>
    </row>
    <row r="105" spans="1:12" ht="18" customHeight="1">
      <c r="A105" s="117" t="s">
        <v>22</v>
      </c>
      <c r="B105" s="97">
        <f t="shared" si="9"/>
        <v>5058536</v>
      </c>
      <c r="C105" s="98">
        <f t="shared" si="9"/>
        <v>114046305</v>
      </c>
      <c r="D105" s="97">
        <f t="shared" si="9"/>
        <v>6813662</v>
      </c>
      <c r="E105" s="98">
        <f t="shared" si="9"/>
        <v>123605741</v>
      </c>
      <c r="F105" s="62">
        <f t="shared" si="10"/>
        <v>34.696323204974725</v>
      </c>
      <c r="G105" s="63">
        <f t="shared" si="10"/>
        <v>8.38206551277571</v>
      </c>
      <c r="H105" s="99">
        <f t="shared" si="11"/>
        <v>7331841</v>
      </c>
      <c r="I105" s="100">
        <f t="shared" si="11"/>
        <v>155313351</v>
      </c>
      <c r="J105" s="62">
        <f t="shared" si="12"/>
        <v>7.605000071914339</v>
      </c>
      <c r="K105" s="118">
        <f t="shared" si="12"/>
        <v>25.65221464915614</v>
      </c>
      <c r="L105" s="47"/>
    </row>
    <row r="106" spans="1:12" ht="14.25">
      <c r="A106" s="119"/>
      <c r="B106" s="46"/>
      <c r="C106" s="92"/>
      <c r="D106" s="46"/>
      <c r="E106" s="92"/>
      <c r="F106" s="93"/>
      <c r="G106" s="94"/>
      <c r="H106" s="83"/>
      <c r="I106" s="95"/>
      <c r="J106" s="68"/>
      <c r="K106" s="120"/>
      <c r="L106" s="47"/>
    </row>
    <row r="107" spans="1:12" ht="15">
      <c r="A107" s="121" t="s">
        <v>23</v>
      </c>
      <c r="B107" s="101">
        <f>SUM(B92:B105)</f>
        <v>594556801</v>
      </c>
      <c r="C107" s="102">
        <f>SUM(C92:C105)</f>
        <v>6492478062</v>
      </c>
      <c r="D107" s="101">
        <f>D23+D65</f>
        <v>632060043</v>
      </c>
      <c r="E107" s="102">
        <f>E23+E65</f>
        <v>6724624228</v>
      </c>
      <c r="F107" s="72">
        <f t="shared" si="10"/>
        <v>6.307764361104332</v>
      </c>
      <c r="G107" s="73">
        <f t="shared" si="10"/>
        <v>3.575617257126128</v>
      </c>
      <c r="H107" s="101">
        <f>H23+H65</f>
        <v>608142446</v>
      </c>
      <c r="I107" s="102">
        <f>I23+I65</f>
        <v>7619200565</v>
      </c>
      <c r="J107" s="72">
        <f t="shared" si="12"/>
        <v>-3.784070400412892</v>
      </c>
      <c r="K107" s="122">
        <f t="shared" si="12"/>
        <v>13.302993694058946</v>
      </c>
      <c r="L107" s="47"/>
    </row>
    <row r="108" spans="1:12" ht="14.25">
      <c r="A108" s="119"/>
      <c r="B108" s="46"/>
      <c r="C108" s="92"/>
      <c r="D108" s="46"/>
      <c r="E108" s="92"/>
      <c r="F108" s="93"/>
      <c r="G108" s="94"/>
      <c r="H108" s="83"/>
      <c r="I108" s="95"/>
      <c r="J108" s="68"/>
      <c r="K108" s="120"/>
      <c r="L108" s="47"/>
    </row>
    <row r="109" spans="1:12" ht="18" customHeight="1">
      <c r="A109" s="123" t="s">
        <v>24</v>
      </c>
      <c r="B109" s="103">
        <f aca="true" t="shared" si="13" ref="B109:E111">B25+B67</f>
        <v>94226206</v>
      </c>
      <c r="C109" s="104">
        <f t="shared" si="13"/>
        <v>1475287002</v>
      </c>
      <c r="D109" s="103">
        <f t="shared" si="13"/>
        <v>93015236</v>
      </c>
      <c r="E109" s="104">
        <f t="shared" si="13"/>
        <v>1427439104</v>
      </c>
      <c r="F109" s="76">
        <f t="shared" si="10"/>
        <v>-1.2851732563656442</v>
      </c>
      <c r="G109" s="77">
        <f t="shared" si="10"/>
        <v>-3.2432942156430657</v>
      </c>
      <c r="H109" s="105">
        <f aca="true" t="shared" si="14" ref="H109:I111">H25+H67</f>
        <v>117455474</v>
      </c>
      <c r="I109" s="106">
        <f t="shared" si="14"/>
        <v>1694058155</v>
      </c>
      <c r="J109" s="76">
        <f aca="true" t="shared" si="15" ref="J109:K111">(H109-D109)/D109*100</f>
        <v>26.27552114150417</v>
      </c>
      <c r="K109" s="124">
        <f t="shared" si="15"/>
        <v>18.678138370517836</v>
      </c>
      <c r="L109" s="47"/>
    </row>
    <row r="110" spans="1:12" ht="18" customHeight="1">
      <c r="A110" s="123" t="s">
        <v>25</v>
      </c>
      <c r="B110" s="103">
        <f t="shared" si="13"/>
        <v>4153139</v>
      </c>
      <c r="C110" s="104">
        <f t="shared" si="13"/>
        <v>62197638</v>
      </c>
      <c r="D110" s="103">
        <f t="shared" si="13"/>
        <v>4287298</v>
      </c>
      <c r="E110" s="104">
        <f t="shared" si="13"/>
        <v>66276003</v>
      </c>
      <c r="F110" s="76">
        <f aca="true" t="shared" si="16" ref="F110:G117">(D110-B110)/B110*100</f>
        <v>3.2303036329870007</v>
      </c>
      <c r="G110" s="77">
        <f t="shared" si="16"/>
        <v>6.557105914536497</v>
      </c>
      <c r="H110" s="105">
        <f t="shared" si="14"/>
        <v>6268618</v>
      </c>
      <c r="I110" s="106">
        <f t="shared" si="14"/>
        <v>81185372</v>
      </c>
      <c r="J110" s="76">
        <f t="shared" si="15"/>
        <v>46.21372248908287</v>
      </c>
      <c r="K110" s="124">
        <f t="shared" si="15"/>
        <v>22.495878334726974</v>
      </c>
      <c r="L110" s="47"/>
    </row>
    <row r="111" spans="1:12" ht="18" customHeight="1">
      <c r="A111" s="123" t="s">
        <v>26</v>
      </c>
      <c r="B111" s="103">
        <f t="shared" si="13"/>
        <v>16175188</v>
      </c>
      <c r="C111" s="104">
        <f t="shared" si="13"/>
        <v>152696975</v>
      </c>
      <c r="D111" s="103">
        <f t="shared" si="13"/>
        <v>21754682</v>
      </c>
      <c r="E111" s="104">
        <f t="shared" si="13"/>
        <v>137445955</v>
      </c>
      <c r="F111" s="76">
        <f>(D111-B111)/B111*100</f>
        <v>34.49415240181443</v>
      </c>
      <c r="G111" s="77">
        <f>(E111-C111)/C111*100</f>
        <v>-9.987768258015588</v>
      </c>
      <c r="H111" s="105">
        <f t="shared" si="14"/>
        <v>32338402</v>
      </c>
      <c r="I111" s="106">
        <f t="shared" si="14"/>
        <v>188758264</v>
      </c>
      <c r="J111" s="76">
        <f t="shared" si="15"/>
        <v>48.65030893119927</v>
      </c>
      <c r="K111" s="124">
        <f t="shared" si="15"/>
        <v>37.332716703085225</v>
      </c>
      <c r="L111" s="47"/>
    </row>
    <row r="112" spans="1:12" ht="14.25">
      <c r="A112" s="119"/>
      <c r="B112" s="46"/>
      <c r="C112" s="92"/>
      <c r="D112" s="46"/>
      <c r="E112" s="92"/>
      <c r="F112" s="93"/>
      <c r="G112" s="94"/>
      <c r="H112" s="83"/>
      <c r="I112" s="95"/>
      <c r="J112" s="68"/>
      <c r="K112" s="120"/>
      <c r="L112" s="47"/>
    </row>
    <row r="113" spans="1:12" ht="18" customHeight="1">
      <c r="A113" s="123" t="s">
        <v>27</v>
      </c>
      <c r="B113" s="103">
        <f aca="true" t="shared" si="17" ref="B113:E115">B29+B71</f>
        <v>4880489</v>
      </c>
      <c r="C113" s="104">
        <f t="shared" si="17"/>
        <v>82587859</v>
      </c>
      <c r="D113" s="103">
        <f t="shared" si="17"/>
        <v>4128671</v>
      </c>
      <c r="E113" s="104">
        <f t="shared" si="17"/>
        <v>78470955</v>
      </c>
      <c r="F113" s="76">
        <f t="shared" si="16"/>
        <v>-15.404562944409875</v>
      </c>
      <c r="G113" s="77">
        <f t="shared" si="16"/>
        <v>-4.984877983094344</v>
      </c>
      <c r="H113" s="105">
        <f aca="true" t="shared" si="18" ref="H113:I115">H29+H71</f>
        <v>3597338</v>
      </c>
      <c r="I113" s="106">
        <f t="shared" si="18"/>
        <v>89306760</v>
      </c>
      <c r="J113" s="76">
        <f aca="true" t="shared" si="19" ref="J113:K115">(H113-D113)/D113*100</f>
        <v>-12.86934706107607</v>
      </c>
      <c r="K113" s="124">
        <f t="shared" si="19"/>
        <v>13.808682460918185</v>
      </c>
      <c r="L113" s="47"/>
    </row>
    <row r="114" spans="1:12" ht="18" customHeight="1">
      <c r="A114" s="123" t="s">
        <v>28</v>
      </c>
      <c r="B114" s="103">
        <f t="shared" si="17"/>
        <v>2106614</v>
      </c>
      <c r="C114" s="104">
        <f t="shared" si="17"/>
        <v>45669636</v>
      </c>
      <c r="D114" s="103">
        <f t="shared" si="17"/>
        <v>2401774</v>
      </c>
      <c r="E114" s="104">
        <f t="shared" si="17"/>
        <v>40026302</v>
      </c>
      <c r="F114" s="76">
        <f t="shared" si="16"/>
        <v>14.011109771415173</v>
      </c>
      <c r="G114" s="77">
        <f t="shared" si="16"/>
        <v>-12.356862226797691</v>
      </c>
      <c r="H114" s="105">
        <f t="shared" si="18"/>
        <v>2402415</v>
      </c>
      <c r="I114" s="106">
        <f t="shared" si="18"/>
        <v>41580632</v>
      </c>
      <c r="J114" s="76">
        <f t="shared" si="19"/>
        <v>0.026688606005394345</v>
      </c>
      <c r="K114" s="124">
        <f t="shared" si="19"/>
        <v>3.8832715547891485</v>
      </c>
      <c r="L114" s="47"/>
    </row>
    <row r="115" spans="1:12" ht="18" customHeight="1">
      <c r="A115" s="123" t="s">
        <v>29</v>
      </c>
      <c r="B115" s="103">
        <f t="shared" si="17"/>
        <v>95960</v>
      </c>
      <c r="C115" s="104">
        <f t="shared" si="17"/>
        <v>865169</v>
      </c>
      <c r="D115" s="103">
        <f t="shared" si="17"/>
        <v>182015</v>
      </c>
      <c r="E115" s="104">
        <f t="shared" si="17"/>
        <v>1251742</v>
      </c>
      <c r="F115" s="76">
        <f t="shared" si="16"/>
        <v>89.6779908295123</v>
      </c>
      <c r="G115" s="77">
        <f t="shared" si="16"/>
        <v>44.68179049411155</v>
      </c>
      <c r="H115" s="105">
        <f t="shared" si="18"/>
        <v>73977</v>
      </c>
      <c r="I115" s="106">
        <f t="shared" si="18"/>
        <v>976434</v>
      </c>
      <c r="J115" s="76">
        <f t="shared" si="19"/>
        <v>-59.356646430239266</v>
      </c>
      <c r="K115" s="124">
        <f t="shared" si="19"/>
        <v>-21.993989176683375</v>
      </c>
      <c r="L115" s="47"/>
    </row>
    <row r="116" spans="1:12" ht="14.25">
      <c r="A116" s="119"/>
      <c r="B116" s="46"/>
      <c r="C116" s="92"/>
      <c r="D116" s="46"/>
      <c r="E116" s="92"/>
      <c r="F116" s="93"/>
      <c r="G116" s="94"/>
      <c r="H116" s="83"/>
      <c r="I116" s="95"/>
      <c r="J116" s="68"/>
      <c r="K116" s="120"/>
      <c r="L116" s="47"/>
    </row>
    <row r="117" spans="1:12" ht="15">
      <c r="A117" s="121" t="s">
        <v>30</v>
      </c>
      <c r="B117" s="107">
        <f>B33+B75</f>
        <v>7083063</v>
      </c>
      <c r="C117" s="108">
        <f>C33+C75</f>
        <v>129122664</v>
      </c>
      <c r="D117" s="107">
        <f>D33+D75</f>
        <v>6712460</v>
      </c>
      <c r="E117" s="108">
        <f>E33+E75</f>
        <v>119748999</v>
      </c>
      <c r="F117" s="68">
        <f t="shared" si="16"/>
        <v>-5.232242039919735</v>
      </c>
      <c r="G117" s="69">
        <f t="shared" si="16"/>
        <v>-7.259504032537619</v>
      </c>
      <c r="H117" s="101">
        <f>H33+H75</f>
        <v>6073730</v>
      </c>
      <c r="I117" s="102">
        <f>I33+I75</f>
        <v>131863826</v>
      </c>
      <c r="J117" s="68">
        <f>(H117-D117)/D117*100</f>
        <v>-9.515587429943718</v>
      </c>
      <c r="K117" s="120">
        <f>(I117-E117)/E117*100</f>
        <v>10.11685032957979</v>
      </c>
      <c r="L117" s="47"/>
    </row>
    <row r="118" spans="1:12" ht="14.25">
      <c r="A118" s="119"/>
      <c r="B118" s="46"/>
      <c r="C118" s="92"/>
      <c r="D118" s="46"/>
      <c r="E118" s="92"/>
      <c r="F118" s="93"/>
      <c r="G118" s="94"/>
      <c r="H118" s="83"/>
      <c r="I118" s="95"/>
      <c r="J118" s="68"/>
      <c r="K118" s="120"/>
      <c r="L118" s="47"/>
    </row>
    <row r="119" spans="1:12" ht="15">
      <c r="A119" s="125" t="s">
        <v>40</v>
      </c>
      <c r="B119" s="105">
        <f>B35+B77</f>
        <v>1112109579</v>
      </c>
      <c r="C119" s="106">
        <f>C35+C77</f>
        <v>10101641275</v>
      </c>
      <c r="D119" s="105">
        <f>D35+D77</f>
        <v>1230765870</v>
      </c>
      <c r="E119" s="106">
        <f>E35+E77</f>
        <v>10396803369</v>
      </c>
      <c r="F119" s="80">
        <f>(D119-B119)/B119*100</f>
        <v>10.669478371609278</v>
      </c>
      <c r="G119" s="81">
        <f>(E119-C119)/C119*100</f>
        <v>2.9219221507150577</v>
      </c>
      <c r="H119" s="105">
        <f>H35+H77</f>
        <v>1271094260</v>
      </c>
      <c r="I119" s="106">
        <f>I35+I77</f>
        <v>12050236763</v>
      </c>
      <c r="J119" s="80">
        <f>(H119-D119)/D119*100</f>
        <v>3.276690634913365</v>
      </c>
      <c r="K119" s="126">
        <f>(I119-E119)/E119*100</f>
        <v>15.903286186310098</v>
      </c>
      <c r="L119" s="47"/>
    </row>
    <row r="120" spans="1:12" ht="14.25">
      <c r="A120" s="119"/>
      <c r="B120" s="46"/>
      <c r="C120" s="92"/>
      <c r="D120" s="46"/>
      <c r="E120" s="92"/>
      <c r="F120" s="93"/>
      <c r="G120" s="94"/>
      <c r="H120" s="83"/>
      <c r="I120" s="95"/>
      <c r="J120" s="68"/>
      <c r="K120" s="120"/>
      <c r="L120" s="47"/>
    </row>
    <row r="121" spans="1:12" ht="15">
      <c r="A121" s="121" t="s">
        <v>32</v>
      </c>
      <c r="B121" s="66"/>
      <c r="C121" s="67">
        <v>27774906000</v>
      </c>
      <c r="D121" s="70"/>
      <c r="E121" s="67">
        <v>31334216000</v>
      </c>
      <c r="F121" s="68"/>
      <c r="G121" s="69">
        <f>(E121-C121)/C121*100</f>
        <v>12.814840849506384</v>
      </c>
      <c r="H121" s="70"/>
      <c r="I121" s="71">
        <v>35081121000</v>
      </c>
      <c r="J121" s="68"/>
      <c r="K121" s="120">
        <f>(I121-E121)/E121*100</f>
        <v>11.957870591049732</v>
      </c>
      <c r="L121" s="47"/>
    </row>
    <row r="122" spans="1:12" ht="14.25">
      <c r="A122" s="119"/>
      <c r="B122" s="46"/>
      <c r="C122" s="92"/>
      <c r="D122" s="46"/>
      <c r="E122" s="92"/>
      <c r="F122" s="93"/>
      <c r="G122" s="94"/>
      <c r="H122" s="83"/>
      <c r="I122" s="95"/>
      <c r="J122" s="93"/>
      <c r="K122" s="140"/>
      <c r="L122" s="47"/>
    </row>
    <row r="123" spans="1:12" ht="15.75" thickBot="1">
      <c r="A123" s="127" t="s">
        <v>41</v>
      </c>
      <c r="B123" s="128"/>
      <c r="C123" s="129">
        <f>(C119*100)/C121</f>
        <v>36.36966863182183</v>
      </c>
      <c r="D123" s="130"/>
      <c r="E123" s="129">
        <f>(E119*100)/E121</f>
        <v>33.180352650278536</v>
      </c>
      <c r="F123" s="133"/>
      <c r="G123" s="141"/>
      <c r="H123" s="130"/>
      <c r="I123" s="129">
        <f>(I119*100)/I121</f>
        <v>34.349634274799826</v>
      </c>
      <c r="J123" s="133"/>
      <c r="K123" s="134">
        <f>(I123-E123)/E123*100</f>
        <v>3.5240180743271092</v>
      </c>
      <c r="L123" s="47"/>
    </row>
    <row r="124" spans="1:12" ht="13.5" thickTop="1">
      <c r="A124" s="87"/>
      <c r="B124" s="87"/>
      <c r="C124" s="87"/>
      <c r="D124" s="87"/>
      <c r="E124" s="87"/>
      <c r="F124" s="87"/>
      <c r="G124" s="87"/>
      <c r="H124" s="87"/>
      <c r="I124" s="87"/>
      <c r="J124" s="96"/>
      <c r="K124" s="96"/>
      <c r="L124" s="47"/>
    </row>
    <row r="125" spans="1:12" ht="13.5">
      <c r="A125" s="86" t="s">
        <v>125</v>
      </c>
      <c r="B125" s="86"/>
      <c r="C125" s="86"/>
      <c r="D125" s="87"/>
      <c r="E125" s="87"/>
      <c r="F125" s="87"/>
      <c r="G125" s="87"/>
      <c r="H125" s="87"/>
      <c r="I125" s="87"/>
      <c r="J125" s="87"/>
      <c r="K125" s="87"/>
      <c r="L125" s="47"/>
    </row>
    <row r="126" spans="1:12" ht="13.5" thickBo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47"/>
    </row>
    <row r="127" spans="1:12" ht="24" thickTop="1">
      <c r="A127" s="200" t="s">
        <v>131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2"/>
      <c r="L127" s="47"/>
    </row>
    <row r="128" spans="1:12" ht="26.25">
      <c r="A128" s="206" t="s">
        <v>42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8"/>
      <c r="L128" s="47"/>
    </row>
    <row r="129" spans="1:12" ht="18">
      <c r="A129" s="109" t="s">
        <v>1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110"/>
      <c r="L129" s="47"/>
    </row>
    <row r="130" spans="1:12" ht="28.5">
      <c r="A130" s="111"/>
      <c r="B130" s="48">
        <v>2000</v>
      </c>
      <c r="C130" s="48"/>
      <c r="D130" s="48">
        <v>2001</v>
      </c>
      <c r="E130" s="48"/>
      <c r="F130" s="190" t="s">
        <v>119</v>
      </c>
      <c r="G130" s="190" t="s">
        <v>119</v>
      </c>
      <c r="H130" s="48">
        <v>2002</v>
      </c>
      <c r="I130" s="48"/>
      <c r="J130" s="190" t="s">
        <v>120</v>
      </c>
      <c r="K130" s="191" t="s">
        <v>120</v>
      </c>
      <c r="L130" s="47"/>
    </row>
    <row r="131" spans="1:12" ht="18">
      <c r="A131" s="111"/>
      <c r="B131" s="48" t="s">
        <v>124</v>
      </c>
      <c r="C131" s="48"/>
      <c r="D131" s="48" t="s">
        <v>124</v>
      </c>
      <c r="E131" s="48"/>
      <c r="F131" s="49" t="s">
        <v>2</v>
      </c>
      <c r="G131" s="49" t="s">
        <v>2</v>
      </c>
      <c r="H131" s="48" t="s">
        <v>124</v>
      </c>
      <c r="I131" s="48"/>
      <c r="J131" s="49" t="s">
        <v>2</v>
      </c>
      <c r="K131" s="112" t="s">
        <v>2</v>
      </c>
      <c r="L131" s="47"/>
    </row>
    <row r="132" spans="1:12" ht="15">
      <c r="A132" s="113"/>
      <c r="B132" s="50"/>
      <c r="C132" s="51"/>
      <c r="D132" s="50"/>
      <c r="E132" s="51"/>
      <c r="F132" s="52" t="s">
        <v>3</v>
      </c>
      <c r="G132" s="53" t="s">
        <v>4</v>
      </c>
      <c r="H132" s="54"/>
      <c r="I132" s="55"/>
      <c r="J132" s="52" t="s">
        <v>4</v>
      </c>
      <c r="K132" s="114" t="s">
        <v>4</v>
      </c>
      <c r="L132" s="47"/>
    </row>
    <row r="133" spans="1:12" ht="15">
      <c r="A133" s="115"/>
      <c r="B133" s="88" t="s">
        <v>5</v>
      </c>
      <c r="C133" s="89" t="s">
        <v>6</v>
      </c>
      <c r="D133" s="90" t="s">
        <v>5</v>
      </c>
      <c r="E133" s="91" t="s">
        <v>6</v>
      </c>
      <c r="F133" s="58" t="s">
        <v>7</v>
      </c>
      <c r="G133" s="59" t="s">
        <v>8</v>
      </c>
      <c r="H133" s="90" t="s">
        <v>5</v>
      </c>
      <c r="I133" s="91" t="s">
        <v>6</v>
      </c>
      <c r="J133" s="58" t="s">
        <v>7</v>
      </c>
      <c r="K133" s="116" t="s">
        <v>8</v>
      </c>
      <c r="L133" s="47"/>
    </row>
    <row r="134" spans="1:12" ht="18" customHeight="1">
      <c r="A134" s="117" t="s">
        <v>9</v>
      </c>
      <c r="B134" s="60">
        <v>68536470</v>
      </c>
      <c r="C134" s="61">
        <v>320150588</v>
      </c>
      <c r="D134" s="60">
        <v>58010641</v>
      </c>
      <c r="E134" s="61">
        <v>271441865</v>
      </c>
      <c r="F134" s="62">
        <f aca="true" t="shared" si="20" ref="F134:G149">(D134-B134)/B134*100</f>
        <v>-15.357996990507388</v>
      </c>
      <c r="G134" s="63">
        <f t="shared" si="20"/>
        <v>-15.214316270442083</v>
      </c>
      <c r="H134" s="64">
        <v>81423328</v>
      </c>
      <c r="I134" s="65">
        <v>327473326</v>
      </c>
      <c r="J134" s="62">
        <f aca="true" t="shared" si="21" ref="J134:K149">(H134-D134)/D134*100</f>
        <v>40.35929718480442</v>
      </c>
      <c r="K134" s="118">
        <f t="shared" si="21"/>
        <v>20.642158865214107</v>
      </c>
      <c r="L134" s="47"/>
    </row>
    <row r="135" spans="1:12" ht="18" customHeight="1">
      <c r="A135" s="117" t="s">
        <v>10</v>
      </c>
      <c r="B135" s="60">
        <v>18801948</v>
      </c>
      <c r="C135" s="61">
        <v>105939908</v>
      </c>
      <c r="D135" s="60">
        <v>13803022</v>
      </c>
      <c r="E135" s="61">
        <v>88450396</v>
      </c>
      <c r="F135" s="62">
        <f t="shared" si="20"/>
        <v>-26.587277020444905</v>
      </c>
      <c r="G135" s="63">
        <f t="shared" si="20"/>
        <v>-16.508898610710517</v>
      </c>
      <c r="H135" s="64">
        <v>17853136</v>
      </c>
      <c r="I135" s="65">
        <v>120561370</v>
      </c>
      <c r="J135" s="62">
        <f t="shared" si="21"/>
        <v>29.342226651526023</v>
      </c>
      <c r="K135" s="118">
        <f t="shared" si="21"/>
        <v>36.3039346935202</v>
      </c>
      <c r="L135" s="47"/>
    </row>
    <row r="136" spans="1:12" ht="18" customHeight="1">
      <c r="A136" s="117" t="s">
        <v>11</v>
      </c>
      <c r="B136" s="60">
        <v>63717083</v>
      </c>
      <c r="C136" s="61">
        <v>331784457</v>
      </c>
      <c r="D136" s="60">
        <v>66193374</v>
      </c>
      <c r="E136" s="61">
        <v>339150915</v>
      </c>
      <c r="F136" s="62">
        <f t="shared" si="20"/>
        <v>3.88638475493299</v>
      </c>
      <c r="G136" s="63">
        <f t="shared" si="20"/>
        <v>2.220254097074837</v>
      </c>
      <c r="H136" s="64">
        <v>91928574</v>
      </c>
      <c r="I136" s="65">
        <v>447943020</v>
      </c>
      <c r="J136" s="62">
        <f t="shared" si="21"/>
        <v>38.878815876646506</v>
      </c>
      <c r="K136" s="118">
        <f t="shared" si="21"/>
        <v>32.07778607939182</v>
      </c>
      <c r="L136" s="47"/>
    </row>
    <row r="137" spans="1:12" ht="18" customHeight="1">
      <c r="A137" s="117" t="s">
        <v>12</v>
      </c>
      <c r="B137" s="60">
        <v>18558729</v>
      </c>
      <c r="C137" s="61">
        <v>64139202</v>
      </c>
      <c r="D137" s="60">
        <v>15486138</v>
      </c>
      <c r="E137" s="61">
        <v>55701710</v>
      </c>
      <c r="F137" s="62">
        <f t="shared" si="20"/>
        <v>-16.556042172931132</v>
      </c>
      <c r="G137" s="63">
        <f t="shared" si="20"/>
        <v>-13.154968781806794</v>
      </c>
      <c r="H137" s="64">
        <v>18203401</v>
      </c>
      <c r="I137" s="65">
        <v>78341038</v>
      </c>
      <c r="J137" s="62">
        <f t="shared" si="21"/>
        <v>17.54642119294042</v>
      </c>
      <c r="K137" s="118">
        <f t="shared" si="21"/>
        <v>40.64386533196198</v>
      </c>
      <c r="L137" s="47"/>
    </row>
    <row r="138" spans="1:12" ht="18" customHeight="1">
      <c r="A138" s="117" t="s">
        <v>13</v>
      </c>
      <c r="B138" s="60">
        <v>9408597</v>
      </c>
      <c r="C138" s="61">
        <v>89575359</v>
      </c>
      <c r="D138" s="60">
        <v>8895439</v>
      </c>
      <c r="E138" s="61">
        <v>84759678</v>
      </c>
      <c r="F138" s="62">
        <f t="shared" si="20"/>
        <v>-5.45413944289462</v>
      </c>
      <c r="G138" s="63">
        <f t="shared" si="20"/>
        <v>-5.376122466894048</v>
      </c>
      <c r="H138" s="64">
        <v>15290885</v>
      </c>
      <c r="I138" s="65">
        <v>103101583</v>
      </c>
      <c r="J138" s="62">
        <f t="shared" si="21"/>
        <v>71.89578839223113</v>
      </c>
      <c r="K138" s="118">
        <f t="shared" si="21"/>
        <v>21.639894620647333</v>
      </c>
      <c r="L138" s="47"/>
    </row>
    <row r="139" spans="1:12" ht="18" customHeight="1">
      <c r="A139" s="117" t="s">
        <v>14</v>
      </c>
      <c r="B139" s="60">
        <v>20468408</v>
      </c>
      <c r="C139" s="61">
        <v>97826931</v>
      </c>
      <c r="D139" s="60">
        <v>16059999</v>
      </c>
      <c r="E139" s="61">
        <v>86183022</v>
      </c>
      <c r="F139" s="62">
        <f t="shared" si="20"/>
        <v>-21.537625202702625</v>
      </c>
      <c r="G139" s="63">
        <f t="shared" si="20"/>
        <v>-11.90255983804705</v>
      </c>
      <c r="H139" s="64">
        <v>16143226</v>
      </c>
      <c r="I139" s="65">
        <v>99676409</v>
      </c>
      <c r="J139" s="62">
        <f t="shared" si="21"/>
        <v>0.5182254370003385</v>
      </c>
      <c r="K139" s="118">
        <f t="shared" si="21"/>
        <v>15.656664951943783</v>
      </c>
      <c r="L139" s="47"/>
    </row>
    <row r="140" spans="1:12" ht="18" customHeight="1">
      <c r="A140" s="117" t="s">
        <v>15</v>
      </c>
      <c r="B140" s="60">
        <v>3210362</v>
      </c>
      <c r="C140" s="61">
        <v>10886503</v>
      </c>
      <c r="D140" s="60">
        <v>1351329</v>
      </c>
      <c r="E140" s="61">
        <v>6790630</v>
      </c>
      <c r="F140" s="62">
        <f t="shared" si="20"/>
        <v>-57.90727027045548</v>
      </c>
      <c r="G140" s="63">
        <f t="shared" si="20"/>
        <v>-37.623403952582386</v>
      </c>
      <c r="H140" s="64">
        <v>2284504</v>
      </c>
      <c r="I140" s="65">
        <v>9269743</v>
      </c>
      <c r="J140" s="62">
        <f t="shared" si="21"/>
        <v>69.05609218776479</v>
      </c>
      <c r="K140" s="118">
        <f t="shared" si="21"/>
        <v>36.50784978713315</v>
      </c>
      <c r="L140" s="47"/>
    </row>
    <row r="141" spans="1:12" ht="18" customHeight="1">
      <c r="A141" s="117" t="s">
        <v>16</v>
      </c>
      <c r="B141" s="60">
        <v>1052820</v>
      </c>
      <c r="C141" s="61">
        <v>4851725</v>
      </c>
      <c r="D141" s="60">
        <v>1998727</v>
      </c>
      <c r="E141" s="61">
        <v>5455258</v>
      </c>
      <c r="F141" s="62">
        <f t="shared" si="20"/>
        <v>89.8450827301913</v>
      </c>
      <c r="G141" s="63">
        <f t="shared" si="20"/>
        <v>12.439555003632728</v>
      </c>
      <c r="H141" s="64">
        <v>1697905</v>
      </c>
      <c r="I141" s="65">
        <v>5746470</v>
      </c>
      <c r="J141" s="62">
        <f t="shared" si="21"/>
        <v>-15.050679757665755</v>
      </c>
      <c r="K141" s="118">
        <f t="shared" si="21"/>
        <v>5.338189321201674</v>
      </c>
      <c r="L141" s="47"/>
    </row>
    <row r="142" spans="1:12" ht="18" customHeight="1">
      <c r="A142" s="117" t="s">
        <v>17</v>
      </c>
      <c r="B142" s="60">
        <v>132210829</v>
      </c>
      <c r="C142" s="61">
        <v>157850607</v>
      </c>
      <c r="D142" s="60">
        <v>120155988</v>
      </c>
      <c r="E142" s="61">
        <v>119467305</v>
      </c>
      <c r="F142" s="62">
        <f t="shared" si="20"/>
        <v>-9.117892302150226</v>
      </c>
      <c r="G142" s="63">
        <f t="shared" si="20"/>
        <v>-24.316220716211753</v>
      </c>
      <c r="H142" s="64">
        <v>121354688</v>
      </c>
      <c r="I142" s="65">
        <v>125878988</v>
      </c>
      <c r="J142" s="62">
        <f t="shared" si="21"/>
        <v>0.9976198606098599</v>
      </c>
      <c r="K142" s="118">
        <f t="shared" si="21"/>
        <v>5.366893477675754</v>
      </c>
      <c r="L142" s="47"/>
    </row>
    <row r="143" spans="1:12" ht="18" customHeight="1">
      <c r="A143" s="117" t="s">
        <v>18</v>
      </c>
      <c r="B143" s="60">
        <v>6643577</v>
      </c>
      <c r="C143" s="61">
        <v>32937840</v>
      </c>
      <c r="D143" s="60">
        <v>11343190</v>
      </c>
      <c r="E143" s="61">
        <v>44633620</v>
      </c>
      <c r="F143" s="62">
        <f t="shared" si="20"/>
        <v>70.73919667070918</v>
      </c>
      <c r="G143" s="63">
        <f t="shared" si="20"/>
        <v>35.508642946835614</v>
      </c>
      <c r="H143" s="64">
        <v>13668944</v>
      </c>
      <c r="I143" s="65">
        <v>60717451</v>
      </c>
      <c r="J143" s="62">
        <f t="shared" si="21"/>
        <v>20.50352678567493</v>
      </c>
      <c r="K143" s="118">
        <f t="shared" si="21"/>
        <v>36.03523756307465</v>
      </c>
      <c r="L143" s="47"/>
    </row>
    <row r="144" spans="1:12" ht="18" customHeight="1">
      <c r="A144" s="117" t="s">
        <v>19</v>
      </c>
      <c r="B144" s="60">
        <v>5900378</v>
      </c>
      <c r="C144" s="61">
        <v>10864957</v>
      </c>
      <c r="D144" s="60">
        <v>8026879</v>
      </c>
      <c r="E144" s="61">
        <v>14792429</v>
      </c>
      <c r="F144" s="62">
        <f t="shared" si="20"/>
        <v>36.04008082194056</v>
      </c>
      <c r="G144" s="63">
        <f t="shared" si="20"/>
        <v>36.14806759014325</v>
      </c>
      <c r="H144" s="64">
        <v>10223907</v>
      </c>
      <c r="I144" s="65">
        <v>22043380</v>
      </c>
      <c r="J144" s="62">
        <f t="shared" si="21"/>
        <v>27.37088724023372</v>
      </c>
      <c r="K144" s="118">
        <f t="shared" si="21"/>
        <v>49.0179875123957</v>
      </c>
      <c r="L144" s="47"/>
    </row>
    <row r="145" spans="1:12" ht="18" customHeight="1">
      <c r="A145" s="117" t="s">
        <v>20</v>
      </c>
      <c r="B145" s="60">
        <v>20692080</v>
      </c>
      <c r="C145" s="61">
        <v>53641112</v>
      </c>
      <c r="D145" s="60">
        <v>23670124</v>
      </c>
      <c r="E145" s="61">
        <v>60039138</v>
      </c>
      <c r="F145" s="62">
        <f t="shared" si="20"/>
        <v>14.39219256836432</v>
      </c>
      <c r="G145" s="63">
        <f t="shared" si="20"/>
        <v>11.927467126333996</v>
      </c>
      <c r="H145" s="64">
        <v>29154793</v>
      </c>
      <c r="I145" s="65">
        <v>78777221</v>
      </c>
      <c r="J145" s="62">
        <f t="shared" si="21"/>
        <v>23.171272782516898</v>
      </c>
      <c r="K145" s="118">
        <f t="shared" si="21"/>
        <v>31.209780193712977</v>
      </c>
      <c r="L145" s="47"/>
    </row>
    <row r="146" spans="1:12" ht="18" customHeight="1">
      <c r="A146" s="117" t="s">
        <v>21</v>
      </c>
      <c r="B146" s="60">
        <v>4158242</v>
      </c>
      <c r="C146" s="61">
        <v>7206947</v>
      </c>
      <c r="D146" s="60">
        <v>8319909</v>
      </c>
      <c r="E146" s="61">
        <v>12881559</v>
      </c>
      <c r="F146" s="62">
        <f t="shared" si="20"/>
        <v>100.08236653855163</v>
      </c>
      <c r="G146" s="63">
        <f t="shared" si="20"/>
        <v>78.73808424010889</v>
      </c>
      <c r="H146" s="64">
        <v>5627891</v>
      </c>
      <c r="I146" s="65">
        <v>9087783</v>
      </c>
      <c r="J146" s="62">
        <f t="shared" si="21"/>
        <v>-32.356339474386075</v>
      </c>
      <c r="K146" s="118">
        <f t="shared" si="21"/>
        <v>-29.451217822314828</v>
      </c>
      <c r="L146" s="47"/>
    </row>
    <row r="147" spans="1:12" ht="18" customHeight="1">
      <c r="A147" s="117" t="s">
        <v>22</v>
      </c>
      <c r="B147" s="60">
        <v>1112146</v>
      </c>
      <c r="C147" s="61">
        <v>5569033</v>
      </c>
      <c r="D147" s="60">
        <v>351443</v>
      </c>
      <c r="E147" s="61">
        <v>3723382</v>
      </c>
      <c r="F147" s="62">
        <f t="shared" si="20"/>
        <v>-68.39956264735025</v>
      </c>
      <c r="G147" s="63">
        <f t="shared" si="20"/>
        <v>-33.141319148225556</v>
      </c>
      <c r="H147" s="64">
        <v>799901</v>
      </c>
      <c r="I147" s="65">
        <v>6094707</v>
      </c>
      <c r="J147" s="62">
        <f t="shared" si="21"/>
        <v>127.60476094274178</v>
      </c>
      <c r="K147" s="118">
        <f t="shared" si="21"/>
        <v>63.687394954372124</v>
      </c>
      <c r="L147" s="47"/>
    </row>
    <row r="148" spans="1:12" ht="14.25">
      <c r="A148" s="119"/>
      <c r="B148" s="66"/>
      <c r="C148" s="67"/>
      <c r="D148" s="70"/>
      <c r="E148" s="71"/>
      <c r="F148" s="68"/>
      <c r="G148" s="69"/>
      <c r="H148" s="70"/>
      <c r="I148" s="71"/>
      <c r="J148" s="68"/>
      <c r="K148" s="120"/>
      <c r="L148" s="47"/>
    </row>
    <row r="149" spans="1:12" ht="15">
      <c r="A149" s="121" t="s">
        <v>23</v>
      </c>
      <c r="B149" s="70">
        <f>SUM(B134:B147)</f>
        <v>374471669</v>
      </c>
      <c r="C149" s="71">
        <f>SUM(C134:C147)</f>
        <v>1293225169</v>
      </c>
      <c r="D149" s="70">
        <f>SUM(D134:D147)</f>
        <v>353666202</v>
      </c>
      <c r="E149" s="71">
        <f>SUM(E134:E147)</f>
        <v>1193470907</v>
      </c>
      <c r="F149" s="72">
        <f t="shared" si="20"/>
        <v>-5.555952218110257</v>
      </c>
      <c r="G149" s="73">
        <f t="shared" si="20"/>
        <v>-7.713603507820377</v>
      </c>
      <c r="H149" s="70">
        <f>SUM(H134:H147)</f>
        <v>425655083</v>
      </c>
      <c r="I149" s="71">
        <f>SUM(I134:I147)</f>
        <v>1494712489</v>
      </c>
      <c r="J149" s="72">
        <f t="shared" si="21"/>
        <v>20.355035508877943</v>
      </c>
      <c r="K149" s="122">
        <f t="shared" si="21"/>
        <v>25.24079809848268</v>
      </c>
      <c r="L149" s="47"/>
    </row>
    <row r="150" spans="1:12" ht="14.25">
      <c r="A150" s="119"/>
      <c r="B150" s="66"/>
      <c r="C150" s="67"/>
      <c r="D150" s="70"/>
      <c r="E150" s="71"/>
      <c r="F150" s="68"/>
      <c r="G150" s="69"/>
      <c r="H150" s="70"/>
      <c r="I150" s="71"/>
      <c r="J150" s="68"/>
      <c r="K150" s="120"/>
      <c r="L150" s="47"/>
    </row>
    <row r="151" spans="1:12" ht="18" customHeight="1">
      <c r="A151" s="123" t="s">
        <v>24</v>
      </c>
      <c r="B151" s="74">
        <v>221091331</v>
      </c>
      <c r="C151" s="75">
        <v>316927985</v>
      </c>
      <c r="D151" s="74">
        <v>202779358</v>
      </c>
      <c r="E151" s="75">
        <v>278553254</v>
      </c>
      <c r="F151" s="76">
        <f aca="true" t="shared" si="22" ref="F151:G153">(D151-B151)/B151*100</f>
        <v>-8.28253777168676</v>
      </c>
      <c r="G151" s="77">
        <f t="shared" si="22"/>
        <v>-12.108344108520425</v>
      </c>
      <c r="H151" s="78">
        <v>324430170</v>
      </c>
      <c r="I151" s="79">
        <v>334752228</v>
      </c>
      <c r="J151" s="76">
        <f aca="true" t="shared" si="23" ref="J151:K153">(H151-D151)/D151*100</f>
        <v>59.991713752244934</v>
      </c>
      <c r="K151" s="124">
        <f t="shared" si="23"/>
        <v>20.17530694507701</v>
      </c>
      <c r="L151" s="47"/>
    </row>
    <row r="152" spans="1:12" ht="18" customHeight="1">
      <c r="A152" s="117" t="s">
        <v>25</v>
      </c>
      <c r="B152" s="60">
        <v>464339</v>
      </c>
      <c r="C152" s="61">
        <v>700711</v>
      </c>
      <c r="D152" s="60">
        <v>35956</v>
      </c>
      <c r="E152" s="61">
        <v>275808</v>
      </c>
      <c r="F152" s="62">
        <f t="shared" si="22"/>
        <v>-92.25651948253324</v>
      </c>
      <c r="G152" s="63">
        <f t="shared" si="22"/>
        <v>-60.63883683858252</v>
      </c>
      <c r="H152" s="64">
        <v>31817</v>
      </c>
      <c r="I152" s="65">
        <v>239462</v>
      </c>
      <c r="J152" s="62">
        <f t="shared" si="23"/>
        <v>-11.511291578596062</v>
      </c>
      <c r="K152" s="118">
        <f t="shared" si="23"/>
        <v>-13.17800788954635</v>
      </c>
      <c r="L152" s="47"/>
    </row>
    <row r="153" spans="1:12" ht="18" customHeight="1">
      <c r="A153" s="123" t="s">
        <v>26</v>
      </c>
      <c r="B153" s="74">
        <v>23251877</v>
      </c>
      <c r="C153" s="75">
        <v>38233624</v>
      </c>
      <c r="D153" s="74">
        <v>12984549</v>
      </c>
      <c r="E153" s="75">
        <v>23059529</v>
      </c>
      <c r="F153" s="62">
        <f t="shared" si="22"/>
        <v>-44.15698569195081</v>
      </c>
      <c r="G153" s="63">
        <f t="shared" si="22"/>
        <v>-39.6878281797195</v>
      </c>
      <c r="H153" s="78">
        <v>25960475</v>
      </c>
      <c r="I153" s="79">
        <v>39443383</v>
      </c>
      <c r="J153" s="62">
        <f t="shared" si="23"/>
        <v>99.9335903002869</v>
      </c>
      <c r="K153" s="118">
        <f t="shared" si="23"/>
        <v>71.05025432219367</v>
      </c>
      <c r="L153" s="47"/>
    </row>
    <row r="154" spans="1:12" ht="14.25">
      <c r="A154" s="119"/>
      <c r="B154" s="66"/>
      <c r="C154" s="67"/>
      <c r="D154" s="66"/>
      <c r="E154" s="67"/>
      <c r="F154" s="68"/>
      <c r="G154" s="69"/>
      <c r="H154" s="70"/>
      <c r="I154" s="71"/>
      <c r="J154" s="68"/>
      <c r="K154" s="120"/>
      <c r="L154" s="47"/>
    </row>
    <row r="155" spans="1:12" ht="18" customHeight="1">
      <c r="A155" s="123" t="s">
        <v>27</v>
      </c>
      <c r="B155" s="74">
        <v>16821574</v>
      </c>
      <c r="C155" s="75">
        <v>47099178</v>
      </c>
      <c r="D155" s="74">
        <v>12686260</v>
      </c>
      <c r="E155" s="75">
        <v>32468817</v>
      </c>
      <c r="F155" s="76">
        <f aca="true" t="shared" si="24" ref="F155:G157">(D155-B155)/B155*100</f>
        <v>-24.583395109161604</v>
      </c>
      <c r="G155" s="77">
        <f t="shared" si="24"/>
        <v>-31.06287969611699</v>
      </c>
      <c r="H155" s="78">
        <v>13821161</v>
      </c>
      <c r="I155" s="79">
        <v>35705699</v>
      </c>
      <c r="J155" s="76">
        <f aca="true" t="shared" si="25" ref="J155:K157">(H155-D155)/D155*100</f>
        <v>8.945906831485402</v>
      </c>
      <c r="K155" s="124">
        <f t="shared" si="25"/>
        <v>9.969202142474117</v>
      </c>
      <c r="L155" s="47"/>
    </row>
    <row r="156" spans="1:12" ht="18" customHeight="1">
      <c r="A156" s="117" t="s">
        <v>28</v>
      </c>
      <c r="B156" s="60">
        <v>32089</v>
      </c>
      <c r="C156" s="61">
        <v>369787</v>
      </c>
      <c r="D156" s="60">
        <v>25097</v>
      </c>
      <c r="E156" s="61">
        <v>40975</v>
      </c>
      <c r="F156" s="62">
        <f t="shared" si="24"/>
        <v>-21.78939823615569</v>
      </c>
      <c r="G156" s="63">
        <f t="shared" si="24"/>
        <v>-88.91929678436506</v>
      </c>
      <c r="H156" s="64">
        <v>187923</v>
      </c>
      <c r="I156" s="65">
        <v>332899</v>
      </c>
      <c r="J156" s="62">
        <f t="shared" si="25"/>
        <v>648.7867075746105</v>
      </c>
      <c r="K156" s="118">
        <f t="shared" si="25"/>
        <v>712.444173276388</v>
      </c>
      <c r="L156" s="47"/>
    </row>
    <row r="157" spans="1:12" ht="18" customHeight="1">
      <c r="A157" s="117" t="s">
        <v>29</v>
      </c>
      <c r="B157" s="60">
        <v>71873</v>
      </c>
      <c r="C157" s="61">
        <v>121750</v>
      </c>
      <c r="D157" s="60">
        <v>95</v>
      </c>
      <c r="E157" s="61">
        <v>417</v>
      </c>
      <c r="F157" s="62">
        <f t="shared" si="24"/>
        <v>-99.86782240897139</v>
      </c>
      <c r="G157" s="63">
        <f t="shared" si="24"/>
        <v>-99.65749486652977</v>
      </c>
      <c r="H157" s="64">
        <v>171</v>
      </c>
      <c r="I157" s="65">
        <v>6567</v>
      </c>
      <c r="J157" s="62">
        <f t="shared" si="25"/>
        <v>80</v>
      </c>
      <c r="K157" s="118">
        <f t="shared" si="25"/>
        <v>1474.820143884892</v>
      </c>
      <c r="L157" s="47"/>
    </row>
    <row r="158" spans="1:12" ht="14.25">
      <c r="A158" s="119"/>
      <c r="B158" s="66"/>
      <c r="C158" s="67"/>
      <c r="D158" s="66"/>
      <c r="E158" s="67"/>
      <c r="F158" s="68"/>
      <c r="G158" s="69"/>
      <c r="H158" s="70"/>
      <c r="I158" s="71"/>
      <c r="J158" s="68"/>
      <c r="K158" s="120"/>
      <c r="L158" s="47"/>
    </row>
    <row r="159" spans="1:12" ht="15">
      <c r="A159" s="121" t="s">
        <v>30</v>
      </c>
      <c r="B159" s="66">
        <f>SUM(B155:B157)</f>
        <v>16925536</v>
      </c>
      <c r="C159" s="67">
        <f>SUM(C155:C157)</f>
        <v>47590715</v>
      </c>
      <c r="D159" s="66">
        <f>SUM(D155:D157)</f>
        <v>12711452</v>
      </c>
      <c r="E159" s="67">
        <f>SUM(E155:E157)</f>
        <v>32510209</v>
      </c>
      <c r="F159" s="68">
        <f>(D159-B159)/B159*100</f>
        <v>-24.897787579666605</v>
      </c>
      <c r="G159" s="69">
        <f>(E159-C159)/C159*100</f>
        <v>-31.687916434960055</v>
      </c>
      <c r="H159" s="70">
        <f>SUM(H155:H157)</f>
        <v>14009255</v>
      </c>
      <c r="I159" s="71">
        <f>SUM(I155:I157)</f>
        <v>36045165</v>
      </c>
      <c r="J159" s="68">
        <f>(H159-D159)/D159*100</f>
        <v>10.209714830375004</v>
      </c>
      <c r="K159" s="120">
        <f>(I159-E159)/E159*100</f>
        <v>10.873372115202336</v>
      </c>
      <c r="L159" s="47"/>
    </row>
    <row r="160" spans="1:12" ht="14.25">
      <c r="A160" s="119"/>
      <c r="B160" s="66"/>
      <c r="C160" s="67"/>
      <c r="D160" s="70"/>
      <c r="E160" s="71"/>
      <c r="F160" s="68"/>
      <c r="G160" s="69"/>
      <c r="H160" s="70"/>
      <c r="I160" s="71"/>
      <c r="J160" s="68"/>
      <c r="K160" s="120"/>
      <c r="L160" s="47"/>
    </row>
    <row r="161" spans="1:12" ht="15">
      <c r="A161" s="125" t="s">
        <v>43</v>
      </c>
      <c r="B161" s="78">
        <v>1354088415</v>
      </c>
      <c r="C161" s="79">
        <v>3213926727</v>
      </c>
      <c r="D161" s="78">
        <v>1119485509</v>
      </c>
      <c r="E161" s="79">
        <v>2745768019</v>
      </c>
      <c r="F161" s="80">
        <f>(D161-B161)/B161*100</f>
        <v>-17.325523459263923</v>
      </c>
      <c r="G161" s="81">
        <f>(E161-C161)/C161*100</f>
        <v>-14.566564448001493</v>
      </c>
      <c r="H161" s="78">
        <v>1582955369</v>
      </c>
      <c r="I161" s="79">
        <v>3819846691</v>
      </c>
      <c r="J161" s="80">
        <f>(H161-D161)/D161*100</f>
        <v>41.40025540964818</v>
      </c>
      <c r="K161" s="126">
        <f>(I161-E161)/E161*100</f>
        <v>39.11760442133695</v>
      </c>
      <c r="L161" s="47"/>
    </row>
    <row r="162" spans="1:12" ht="14.25">
      <c r="A162" s="119"/>
      <c r="B162" s="66"/>
      <c r="C162" s="67"/>
      <c r="D162" s="70"/>
      <c r="E162" s="71"/>
      <c r="F162" s="68"/>
      <c r="G162" s="69"/>
      <c r="H162" s="70"/>
      <c r="I162" s="71"/>
      <c r="J162" s="68"/>
      <c r="K162" s="120"/>
      <c r="L162" s="47"/>
    </row>
    <row r="163" spans="1:12" ht="15">
      <c r="A163" s="121" t="s">
        <v>44</v>
      </c>
      <c r="B163" s="66"/>
      <c r="C163" s="67">
        <v>54502821000</v>
      </c>
      <c r="D163" s="70"/>
      <c r="E163" s="67">
        <v>41399083000</v>
      </c>
      <c r="F163" s="68"/>
      <c r="G163" s="69">
        <f>(E163-C163)/C163*100</f>
        <v>-24.042311497968154</v>
      </c>
      <c r="H163" s="70"/>
      <c r="I163" s="71">
        <v>50831702000</v>
      </c>
      <c r="J163" s="68"/>
      <c r="K163" s="120">
        <f>(I163-E163)/E163*100</f>
        <v>22.784608538309893</v>
      </c>
      <c r="L163" s="47"/>
    </row>
    <row r="164" spans="1:12" ht="14.25">
      <c r="A164" s="119"/>
      <c r="B164" s="46"/>
      <c r="C164" s="92"/>
      <c r="D164" s="83"/>
      <c r="E164" s="95"/>
      <c r="F164" s="93"/>
      <c r="G164" s="94"/>
      <c r="H164" s="83"/>
      <c r="I164" s="95"/>
      <c r="J164" s="93"/>
      <c r="K164" s="140"/>
      <c r="L164" s="47"/>
    </row>
    <row r="165" spans="1:12" ht="15.75" thickBot="1">
      <c r="A165" s="127" t="s">
        <v>33</v>
      </c>
      <c r="B165" s="130"/>
      <c r="C165" s="129">
        <f>(C161*100)/C163</f>
        <v>5.8968080331107995</v>
      </c>
      <c r="D165" s="130"/>
      <c r="E165" s="129">
        <f>(E161*100)/E163</f>
        <v>6.632436807839439</v>
      </c>
      <c r="F165" s="133"/>
      <c r="G165" s="141"/>
      <c r="H165" s="130"/>
      <c r="I165" s="129">
        <f>(I161*100)/I163</f>
        <v>7.514693666956106</v>
      </c>
      <c r="J165" s="133"/>
      <c r="K165" s="134">
        <f>(I165-E165)/E165*100</f>
        <v>13.302152507112504</v>
      </c>
      <c r="L165" s="47"/>
    </row>
    <row r="166" spans="1:12" ht="15.75" thickTop="1">
      <c r="A166" s="54"/>
      <c r="B166" s="46"/>
      <c r="C166" s="82"/>
      <c r="D166" s="83"/>
      <c r="E166" s="82"/>
      <c r="F166" s="84"/>
      <c r="G166" s="84"/>
      <c r="H166" s="83"/>
      <c r="I166" s="82"/>
      <c r="J166" s="84"/>
      <c r="K166" s="85"/>
      <c r="L166" s="47"/>
    </row>
    <row r="167" spans="1:12" ht="13.5">
      <c r="A167" s="86" t="s">
        <v>125</v>
      </c>
      <c r="B167" s="86"/>
      <c r="C167" s="86"/>
      <c r="D167" s="87"/>
      <c r="E167" s="87"/>
      <c r="F167" s="87"/>
      <c r="G167" s="87"/>
      <c r="H167" s="87"/>
      <c r="I167" s="87"/>
      <c r="J167" s="87"/>
      <c r="K167" s="87"/>
      <c r="L167" s="47"/>
    </row>
    <row r="168" spans="1:12" ht="13.5" thickBo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47"/>
    </row>
    <row r="169" spans="1:12" ht="24" thickTop="1">
      <c r="A169" s="200" t="s">
        <v>131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2"/>
      <c r="L169" s="47"/>
    </row>
    <row r="170" spans="1:12" ht="26.25">
      <c r="A170" s="206" t="s">
        <v>45</v>
      </c>
      <c r="B170" s="207"/>
      <c r="C170" s="207"/>
      <c r="D170" s="207"/>
      <c r="E170" s="207"/>
      <c r="F170" s="207"/>
      <c r="G170" s="207"/>
      <c r="H170" s="207"/>
      <c r="I170" s="207"/>
      <c r="J170" s="207"/>
      <c r="K170" s="208"/>
      <c r="L170" s="47"/>
    </row>
    <row r="171" spans="1:12" ht="18">
      <c r="A171" s="109" t="s">
        <v>35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110"/>
      <c r="L171" s="47"/>
    </row>
    <row r="172" spans="1:12" ht="28.5">
      <c r="A172" s="111"/>
      <c r="B172" s="48">
        <v>2000</v>
      </c>
      <c r="C172" s="48"/>
      <c r="D172" s="48">
        <v>2001</v>
      </c>
      <c r="E172" s="48"/>
      <c r="F172" s="190" t="s">
        <v>119</v>
      </c>
      <c r="G172" s="190" t="s">
        <v>119</v>
      </c>
      <c r="H172" s="48">
        <v>2002</v>
      </c>
      <c r="I172" s="48"/>
      <c r="J172" s="190" t="s">
        <v>120</v>
      </c>
      <c r="K172" s="191" t="s">
        <v>120</v>
      </c>
      <c r="L172" s="47"/>
    </row>
    <row r="173" spans="1:12" ht="18">
      <c r="A173" s="111"/>
      <c r="B173" s="48" t="s">
        <v>124</v>
      </c>
      <c r="C173" s="48"/>
      <c r="D173" s="48" t="s">
        <v>124</v>
      </c>
      <c r="E173" s="48"/>
      <c r="F173" s="49" t="s">
        <v>2</v>
      </c>
      <c r="G173" s="49" t="s">
        <v>2</v>
      </c>
      <c r="H173" s="48" t="s">
        <v>124</v>
      </c>
      <c r="I173" s="48"/>
      <c r="J173" s="49" t="s">
        <v>2</v>
      </c>
      <c r="K173" s="112" t="s">
        <v>2</v>
      </c>
      <c r="L173" s="47"/>
    </row>
    <row r="174" spans="1:12" ht="15">
      <c r="A174" s="113"/>
      <c r="B174" s="50"/>
      <c r="C174" s="51"/>
      <c r="D174" s="50"/>
      <c r="E174" s="51"/>
      <c r="F174" s="52" t="s">
        <v>3</v>
      </c>
      <c r="G174" s="53" t="s">
        <v>4</v>
      </c>
      <c r="H174" s="54"/>
      <c r="I174" s="55"/>
      <c r="J174" s="52" t="s">
        <v>4</v>
      </c>
      <c r="K174" s="114" t="s">
        <v>4</v>
      </c>
      <c r="L174" s="47"/>
    </row>
    <row r="175" spans="1:12" ht="15">
      <c r="A175" s="115"/>
      <c r="B175" s="88" t="s">
        <v>5</v>
      </c>
      <c r="C175" s="89" t="s">
        <v>6</v>
      </c>
      <c r="D175" s="90" t="s">
        <v>5</v>
      </c>
      <c r="E175" s="91" t="s">
        <v>6</v>
      </c>
      <c r="F175" s="58" t="s">
        <v>7</v>
      </c>
      <c r="G175" s="59" t="s">
        <v>8</v>
      </c>
      <c r="H175" s="90" t="s">
        <v>5</v>
      </c>
      <c r="I175" s="91" t="s">
        <v>6</v>
      </c>
      <c r="J175" s="58" t="s">
        <v>7</v>
      </c>
      <c r="K175" s="116" t="s">
        <v>8</v>
      </c>
      <c r="L175" s="47"/>
    </row>
    <row r="176" spans="1:12" ht="18" customHeight="1">
      <c r="A176" s="117" t="s">
        <v>9</v>
      </c>
      <c r="B176" s="60">
        <v>836146</v>
      </c>
      <c r="C176" s="61">
        <v>20172737</v>
      </c>
      <c r="D176" s="60">
        <v>533890</v>
      </c>
      <c r="E176" s="61">
        <v>14667659</v>
      </c>
      <c r="F176" s="62">
        <f aca="true" t="shared" si="26" ref="F176:G191">(D176-B176)/B176*100</f>
        <v>-36.148710871067976</v>
      </c>
      <c r="G176" s="63">
        <f t="shared" si="26"/>
        <v>-27.2896930148844</v>
      </c>
      <c r="H176" s="64">
        <v>541697</v>
      </c>
      <c r="I176" s="65">
        <v>21256763</v>
      </c>
      <c r="J176" s="62">
        <f aca="true" t="shared" si="27" ref="J176:K191">(H176-D176)/D176*100</f>
        <v>1.4622862387383169</v>
      </c>
      <c r="K176" s="118">
        <f t="shared" si="27"/>
        <v>44.92266966391842</v>
      </c>
      <c r="L176" s="47"/>
    </row>
    <row r="177" spans="1:12" ht="18" customHeight="1">
      <c r="A177" s="117" t="s">
        <v>10</v>
      </c>
      <c r="B177" s="60">
        <v>147101</v>
      </c>
      <c r="C177" s="61">
        <v>17433360</v>
      </c>
      <c r="D177" s="60">
        <v>98647</v>
      </c>
      <c r="E177" s="61">
        <v>13253072</v>
      </c>
      <c r="F177" s="62">
        <f t="shared" si="26"/>
        <v>-32.939273016498866</v>
      </c>
      <c r="G177" s="63">
        <f t="shared" si="26"/>
        <v>-23.978670778323856</v>
      </c>
      <c r="H177" s="64">
        <v>124076</v>
      </c>
      <c r="I177" s="65">
        <v>15981178</v>
      </c>
      <c r="J177" s="62">
        <f t="shared" si="27"/>
        <v>25.77777327237524</v>
      </c>
      <c r="K177" s="118">
        <f t="shared" si="27"/>
        <v>20.584706700454053</v>
      </c>
      <c r="L177" s="47"/>
    </row>
    <row r="178" spans="1:12" ht="18" customHeight="1">
      <c r="A178" s="117" t="s">
        <v>11</v>
      </c>
      <c r="B178" s="60">
        <v>482841</v>
      </c>
      <c r="C178" s="61">
        <v>57256263</v>
      </c>
      <c r="D178" s="60">
        <v>368102</v>
      </c>
      <c r="E178" s="61">
        <v>51953167</v>
      </c>
      <c r="F178" s="62">
        <f t="shared" si="26"/>
        <v>-23.763309246729257</v>
      </c>
      <c r="G178" s="63">
        <f t="shared" si="26"/>
        <v>-9.262036539129353</v>
      </c>
      <c r="H178" s="64">
        <v>326659</v>
      </c>
      <c r="I178" s="65">
        <v>52114537</v>
      </c>
      <c r="J178" s="62">
        <f t="shared" si="27"/>
        <v>-11.25856420231349</v>
      </c>
      <c r="K178" s="118">
        <f t="shared" si="27"/>
        <v>0.31060666619226507</v>
      </c>
      <c r="L178" s="47"/>
    </row>
    <row r="179" spans="1:12" ht="18" customHeight="1">
      <c r="A179" s="117" t="s">
        <v>12</v>
      </c>
      <c r="B179" s="60">
        <v>38067</v>
      </c>
      <c r="C179" s="61">
        <v>1399823</v>
      </c>
      <c r="D179" s="60">
        <v>31819</v>
      </c>
      <c r="E179" s="61">
        <v>1170284</v>
      </c>
      <c r="F179" s="62">
        <f t="shared" si="26"/>
        <v>-16.41316625948985</v>
      </c>
      <c r="G179" s="63">
        <f t="shared" si="26"/>
        <v>-16.397715996951042</v>
      </c>
      <c r="H179" s="64">
        <v>55112</v>
      </c>
      <c r="I179" s="65">
        <v>1631778</v>
      </c>
      <c r="J179" s="62">
        <f t="shared" si="27"/>
        <v>73.20468902228228</v>
      </c>
      <c r="K179" s="118">
        <f t="shared" si="27"/>
        <v>39.434359522987585</v>
      </c>
      <c r="L179" s="47"/>
    </row>
    <row r="180" spans="1:12" ht="18" customHeight="1">
      <c r="A180" s="117" t="s">
        <v>13</v>
      </c>
      <c r="B180" s="60">
        <v>144678</v>
      </c>
      <c r="C180" s="61">
        <v>5633930</v>
      </c>
      <c r="D180" s="60">
        <v>113648</v>
      </c>
      <c r="E180" s="61">
        <v>3032066</v>
      </c>
      <c r="F180" s="62">
        <f t="shared" si="26"/>
        <v>-21.44762852679744</v>
      </c>
      <c r="G180" s="63">
        <f t="shared" si="26"/>
        <v>-46.182043440369334</v>
      </c>
      <c r="H180" s="64">
        <v>63716</v>
      </c>
      <c r="I180" s="65">
        <v>4800011</v>
      </c>
      <c r="J180" s="62">
        <f t="shared" si="27"/>
        <v>-43.935660988314794</v>
      </c>
      <c r="K180" s="118">
        <f t="shared" si="27"/>
        <v>58.308262419089814</v>
      </c>
      <c r="L180" s="47"/>
    </row>
    <row r="181" spans="1:12" ht="18" customHeight="1">
      <c r="A181" s="117" t="s">
        <v>14</v>
      </c>
      <c r="B181" s="60">
        <v>382628</v>
      </c>
      <c r="C181" s="61">
        <v>33208358</v>
      </c>
      <c r="D181" s="60">
        <v>255781</v>
      </c>
      <c r="E181" s="61">
        <v>23626530</v>
      </c>
      <c r="F181" s="62">
        <f t="shared" si="26"/>
        <v>-33.15152053691837</v>
      </c>
      <c r="G181" s="63">
        <f t="shared" si="26"/>
        <v>-28.85366388786823</v>
      </c>
      <c r="H181" s="64">
        <v>444902</v>
      </c>
      <c r="I181" s="65">
        <v>23968092</v>
      </c>
      <c r="J181" s="62">
        <f t="shared" si="27"/>
        <v>73.93864282335278</v>
      </c>
      <c r="K181" s="118">
        <f t="shared" si="27"/>
        <v>1.4456714549279983</v>
      </c>
      <c r="L181" s="47"/>
    </row>
    <row r="182" spans="1:12" ht="18" customHeight="1">
      <c r="A182" s="117" t="s">
        <v>15</v>
      </c>
      <c r="B182" s="60">
        <v>480</v>
      </c>
      <c r="C182" s="61">
        <v>165143</v>
      </c>
      <c r="D182" s="60">
        <v>5042</v>
      </c>
      <c r="E182" s="61">
        <v>220157</v>
      </c>
      <c r="F182" s="62">
        <f t="shared" si="26"/>
        <v>950.4166666666666</v>
      </c>
      <c r="G182" s="63">
        <f t="shared" si="26"/>
        <v>33.31294696111854</v>
      </c>
      <c r="H182" s="64">
        <v>129</v>
      </c>
      <c r="I182" s="65">
        <v>64099</v>
      </c>
      <c r="J182" s="62">
        <f t="shared" si="27"/>
        <v>-97.44149147163824</v>
      </c>
      <c r="K182" s="118">
        <f t="shared" si="27"/>
        <v>-70.88486852564306</v>
      </c>
      <c r="L182" s="47"/>
    </row>
    <row r="183" spans="1:12" ht="18" customHeight="1">
      <c r="A183" s="117" t="s">
        <v>16</v>
      </c>
      <c r="B183" s="60">
        <v>7427</v>
      </c>
      <c r="C183" s="61">
        <v>435134</v>
      </c>
      <c r="D183" s="60">
        <v>10665</v>
      </c>
      <c r="E183" s="61">
        <v>403956</v>
      </c>
      <c r="F183" s="62">
        <f t="shared" si="26"/>
        <v>43.59768412548809</v>
      </c>
      <c r="G183" s="63">
        <f t="shared" si="26"/>
        <v>-7.165149126475982</v>
      </c>
      <c r="H183" s="64">
        <v>24486</v>
      </c>
      <c r="I183" s="65">
        <v>677909</v>
      </c>
      <c r="J183" s="62">
        <f t="shared" si="27"/>
        <v>129.59212376933894</v>
      </c>
      <c r="K183" s="118">
        <f t="shared" si="27"/>
        <v>67.81753458297437</v>
      </c>
      <c r="L183" s="47"/>
    </row>
    <row r="184" spans="1:12" ht="18" customHeight="1">
      <c r="A184" s="117" t="s">
        <v>17</v>
      </c>
      <c r="B184" s="60">
        <v>60222</v>
      </c>
      <c r="C184" s="61">
        <v>2653426</v>
      </c>
      <c r="D184" s="60">
        <v>40499</v>
      </c>
      <c r="E184" s="61">
        <v>2811291</v>
      </c>
      <c r="F184" s="62">
        <f t="shared" si="26"/>
        <v>-32.75048985420611</v>
      </c>
      <c r="G184" s="63">
        <f t="shared" si="26"/>
        <v>5.949478146366245</v>
      </c>
      <c r="H184" s="64">
        <v>54206</v>
      </c>
      <c r="I184" s="65">
        <v>4402658</v>
      </c>
      <c r="J184" s="62">
        <f t="shared" si="27"/>
        <v>33.84528013037359</v>
      </c>
      <c r="K184" s="118">
        <f t="shared" si="27"/>
        <v>56.606270926773504</v>
      </c>
      <c r="L184" s="47"/>
    </row>
    <row r="185" spans="1:12" ht="18" customHeight="1">
      <c r="A185" s="117" t="s">
        <v>18</v>
      </c>
      <c r="B185" s="60">
        <v>530327</v>
      </c>
      <c r="C185" s="61">
        <v>22125889</v>
      </c>
      <c r="D185" s="60">
        <v>445791</v>
      </c>
      <c r="E185" s="61">
        <v>14938746</v>
      </c>
      <c r="F185" s="62">
        <f t="shared" si="26"/>
        <v>-15.940353781723351</v>
      </c>
      <c r="G185" s="63">
        <f t="shared" si="26"/>
        <v>-32.48295695598943</v>
      </c>
      <c r="H185" s="64">
        <v>424717</v>
      </c>
      <c r="I185" s="65">
        <v>28942658</v>
      </c>
      <c r="J185" s="62">
        <f t="shared" si="27"/>
        <v>-4.727327379870836</v>
      </c>
      <c r="K185" s="118">
        <f t="shared" si="27"/>
        <v>93.74221905908301</v>
      </c>
      <c r="L185" s="47"/>
    </row>
    <row r="186" spans="1:12" ht="18" customHeight="1">
      <c r="A186" s="117" t="s">
        <v>19</v>
      </c>
      <c r="B186" s="60">
        <v>20940</v>
      </c>
      <c r="C186" s="61">
        <v>3299155</v>
      </c>
      <c r="D186" s="60">
        <v>10025</v>
      </c>
      <c r="E186" s="61">
        <v>2868047</v>
      </c>
      <c r="F186" s="62">
        <f t="shared" si="26"/>
        <v>-52.1251193887297</v>
      </c>
      <c r="G186" s="63">
        <f t="shared" si="26"/>
        <v>-13.067224789377885</v>
      </c>
      <c r="H186" s="64">
        <v>19036</v>
      </c>
      <c r="I186" s="65">
        <v>3756821</v>
      </c>
      <c r="J186" s="62">
        <f t="shared" si="27"/>
        <v>89.88528678304239</v>
      </c>
      <c r="K186" s="118">
        <f t="shared" si="27"/>
        <v>30.98882270757767</v>
      </c>
      <c r="L186" s="47"/>
    </row>
    <row r="187" spans="1:12" ht="18" customHeight="1">
      <c r="A187" s="117" t="s">
        <v>20</v>
      </c>
      <c r="B187" s="60">
        <v>5671</v>
      </c>
      <c r="C187" s="61">
        <v>837411</v>
      </c>
      <c r="D187" s="60">
        <v>9122</v>
      </c>
      <c r="E187" s="61">
        <v>527109</v>
      </c>
      <c r="F187" s="62">
        <f t="shared" si="26"/>
        <v>60.85346499735497</v>
      </c>
      <c r="G187" s="63">
        <f t="shared" si="26"/>
        <v>-37.05492285150302</v>
      </c>
      <c r="H187" s="64">
        <v>96121</v>
      </c>
      <c r="I187" s="65">
        <v>982455</v>
      </c>
      <c r="J187" s="62">
        <f t="shared" si="27"/>
        <v>953.7272527954397</v>
      </c>
      <c r="K187" s="118">
        <f t="shared" si="27"/>
        <v>86.38554834009665</v>
      </c>
      <c r="L187" s="47"/>
    </row>
    <row r="188" spans="1:12" ht="18" customHeight="1">
      <c r="A188" s="117" t="s">
        <v>21</v>
      </c>
      <c r="B188" s="60">
        <v>1878</v>
      </c>
      <c r="C188" s="61">
        <v>290217</v>
      </c>
      <c r="D188" s="60">
        <v>404</v>
      </c>
      <c r="E188" s="61">
        <v>16943</v>
      </c>
      <c r="F188" s="62">
        <f t="shared" si="26"/>
        <v>-78.48775292864751</v>
      </c>
      <c r="G188" s="63">
        <f t="shared" si="26"/>
        <v>-94.1619546752947</v>
      </c>
      <c r="H188" s="64">
        <v>2600</v>
      </c>
      <c r="I188" s="65">
        <v>54560</v>
      </c>
      <c r="J188" s="62">
        <f t="shared" si="27"/>
        <v>543.5643564356436</v>
      </c>
      <c r="K188" s="118">
        <f t="shared" si="27"/>
        <v>222.02089358437115</v>
      </c>
      <c r="L188" s="47"/>
    </row>
    <row r="189" spans="1:12" ht="18" customHeight="1">
      <c r="A189" s="117" t="s">
        <v>22</v>
      </c>
      <c r="B189" s="60">
        <v>15261</v>
      </c>
      <c r="C189" s="61">
        <v>293045</v>
      </c>
      <c r="D189" s="60">
        <v>10060</v>
      </c>
      <c r="E189" s="61">
        <v>408185</v>
      </c>
      <c r="F189" s="62">
        <f t="shared" si="26"/>
        <v>-34.08033549570801</v>
      </c>
      <c r="G189" s="63">
        <f t="shared" si="26"/>
        <v>39.29089389001689</v>
      </c>
      <c r="H189" s="64">
        <v>6889</v>
      </c>
      <c r="I189" s="65">
        <v>452351</v>
      </c>
      <c r="J189" s="62">
        <f t="shared" si="27"/>
        <v>-31.52087475149105</v>
      </c>
      <c r="K189" s="118">
        <f t="shared" si="27"/>
        <v>10.820093830003552</v>
      </c>
      <c r="L189" s="47"/>
    </row>
    <row r="190" spans="1:12" ht="14.25">
      <c r="A190" s="119"/>
      <c r="B190" s="66"/>
      <c r="C190" s="67"/>
      <c r="D190" s="70"/>
      <c r="E190" s="71"/>
      <c r="F190" s="68"/>
      <c r="G190" s="69"/>
      <c r="H190" s="70"/>
      <c r="I190" s="71"/>
      <c r="J190" s="68"/>
      <c r="K190" s="120"/>
      <c r="L190" s="47"/>
    </row>
    <row r="191" spans="1:12" ht="15">
      <c r="A191" s="121" t="s">
        <v>23</v>
      </c>
      <c r="B191" s="70">
        <f>SUM(B176:B189)</f>
        <v>2673667</v>
      </c>
      <c r="C191" s="71">
        <f>SUM(C176:C189)</f>
        <v>165203891</v>
      </c>
      <c r="D191" s="70">
        <f>SUM(D176:D189)</f>
        <v>1933495</v>
      </c>
      <c r="E191" s="71">
        <f>SUM(E176:E189)</f>
        <v>129897212</v>
      </c>
      <c r="F191" s="72">
        <f t="shared" si="26"/>
        <v>-27.683776625884978</v>
      </c>
      <c r="G191" s="73">
        <f t="shared" si="26"/>
        <v>-21.37157834859955</v>
      </c>
      <c r="H191" s="70">
        <f>SUM(H176:H189)</f>
        <v>2184346</v>
      </c>
      <c r="I191" s="71">
        <f>SUM(I176:I189)</f>
        <v>159085870</v>
      </c>
      <c r="J191" s="72">
        <f t="shared" si="27"/>
        <v>12.97396683208387</v>
      </c>
      <c r="K191" s="122">
        <f t="shared" si="27"/>
        <v>22.470580815853076</v>
      </c>
      <c r="L191" s="47"/>
    </row>
    <row r="192" spans="1:12" ht="14.25">
      <c r="A192" s="119"/>
      <c r="B192" s="66"/>
      <c r="C192" s="67"/>
      <c r="D192" s="70"/>
      <c r="E192" s="71"/>
      <c r="F192" s="68"/>
      <c r="G192" s="69"/>
      <c r="H192" s="70"/>
      <c r="I192" s="71"/>
      <c r="J192" s="68"/>
      <c r="K192" s="120"/>
      <c r="L192" s="47"/>
    </row>
    <row r="193" spans="1:12" ht="18" customHeight="1">
      <c r="A193" s="123" t="s">
        <v>24</v>
      </c>
      <c r="B193" s="74">
        <v>122686</v>
      </c>
      <c r="C193" s="75">
        <v>3040112</v>
      </c>
      <c r="D193" s="74">
        <v>122229</v>
      </c>
      <c r="E193" s="75">
        <v>4268480</v>
      </c>
      <c r="F193" s="76">
        <f aca="true" t="shared" si="28" ref="F193:G195">(D193-B193)/B193*100</f>
        <v>-0.37249563927424484</v>
      </c>
      <c r="G193" s="77">
        <f t="shared" si="28"/>
        <v>40.4053534869768</v>
      </c>
      <c r="H193" s="78">
        <v>92240</v>
      </c>
      <c r="I193" s="79">
        <v>4242407</v>
      </c>
      <c r="J193" s="76">
        <f aca="true" t="shared" si="29" ref="J193:K195">(H193-D193)/D193*100</f>
        <v>-24.535093962971143</v>
      </c>
      <c r="K193" s="124">
        <f t="shared" si="29"/>
        <v>-0.6108263363070695</v>
      </c>
      <c r="L193" s="47"/>
    </row>
    <row r="194" spans="1:12" ht="18" customHeight="1">
      <c r="A194" s="123" t="s">
        <v>25</v>
      </c>
      <c r="B194" s="74">
        <v>5143</v>
      </c>
      <c r="C194" s="75">
        <v>135484</v>
      </c>
      <c r="D194" s="74">
        <v>742</v>
      </c>
      <c r="E194" s="75">
        <v>50005</v>
      </c>
      <c r="F194" s="76">
        <f t="shared" si="28"/>
        <v>-85.57262298269492</v>
      </c>
      <c r="G194" s="77">
        <f t="shared" si="28"/>
        <v>-63.091582769921175</v>
      </c>
      <c r="H194" s="78">
        <v>4364</v>
      </c>
      <c r="I194" s="79">
        <v>401610</v>
      </c>
      <c r="J194" s="76">
        <f t="shared" si="29"/>
        <v>488.1401617250674</v>
      </c>
      <c r="K194" s="124">
        <f t="shared" si="29"/>
        <v>703.1396860313969</v>
      </c>
      <c r="L194" s="47"/>
    </row>
    <row r="195" spans="1:12" ht="18" customHeight="1">
      <c r="A195" s="123" t="s">
        <v>26</v>
      </c>
      <c r="B195" s="74">
        <v>18168</v>
      </c>
      <c r="C195" s="75">
        <v>378706</v>
      </c>
      <c r="D195" s="74">
        <v>18842</v>
      </c>
      <c r="E195" s="75">
        <v>326902</v>
      </c>
      <c r="F195" s="76">
        <f t="shared" si="28"/>
        <v>3.709819462791722</v>
      </c>
      <c r="G195" s="77">
        <f t="shared" si="28"/>
        <v>-13.679212898660175</v>
      </c>
      <c r="H195" s="78">
        <v>629</v>
      </c>
      <c r="I195" s="79">
        <v>11196</v>
      </c>
      <c r="J195" s="76">
        <f t="shared" si="29"/>
        <v>-96.66171319392845</v>
      </c>
      <c r="K195" s="124">
        <f t="shared" si="29"/>
        <v>-96.57512037246636</v>
      </c>
      <c r="L195" s="47"/>
    </row>
    <row r="196" spans="1:12" ht="14.25">
      <c r="A196" s="119"/>
      <c r="B196" s="66"/>
      <c r="C196" s="67"/>
      <c r="D196" s="66"/>
      <c r="E196" s="67"/>
      <c r="F196" s="68"/>
      <c r="G196" s="69"/>
      <c r="H196" s="70"/>
      <c r="I196" s="71"/>
      <c r="J196" s="68"/>
      <c r="K196" s="120"/>
      <c r="L196" s="47"/>
    </row>
    <row r="197" spans="1:12" ht="18" customHeight="1">
      <c r="A197" s="123" t="s">
        <v>27</v>
      </c>
      <c r="B197" s="74">
        <v>38854</v>
      </c>
      <c r="C197" s="75">
        <v>1273267</v>
      </c>
      <c r="D197" s="74">
        <v>19544</v>
      </c>
      <c r="E197" s="75">
        <v>578480</v>
      </c>
      <c r="F197" s="76">
        <f aca="true" t="shared" si="30" ref="F197:G199">(D197-B197)/B197*100</f>
        <v>-49.698872702939205</v>
      </c>
      <c r="G197" s="77">
        <f t="shared" si="30"/>
        <v>-54.567266724104215</v>
      </c>
      <c r="H197" s="78">
        <v>20554</v>
      </c>
      <c r="I197" s="79">
        <v>1015921</v>
      </c>
      <c r="J197" s="76">
        <f>(H197-D197)/D197*100</f>
        <v>5.167826442898076</v>
      </c>
      <c r="K197" s="124">
        <f>(I197-E197)/E197*100</f>
        <v>75.61903609459273</v>
      </c>
      <c r="L197" s="47"/>
    </row>
    <row r="198" spans="1:12" ht="18" customHeight="1">
      <c r="A198" s="123" t="s">
        <v>28</v>
      </c>
      <c r="B198" s="74">
        <v>133</v>
      </c>
      <c r="C198" s="75">
        <v>4878</v>
      </c>
      <c r="D198" s="74">
        <v>29107</v>
      </c>
      <c r="E198" s="75">
        <v>176560</v>
      </c>
      <c r="F198" s="76">
        <f t="shared" si="30"/>
        <v>21784.962406015038</v>
      </c>
      <c r="G198" s="77">
        <f t="shared" si="30"/>
        <v>3519.5161951619516</v>
      </c>
      <c r="H198" s="78">
        <v>2432</v>
      </c>
      <c r="I198" s="79">
        <v>63613</v>
      </c>
      <c r="J198" s="76">
        <f>(H198-D198)/D198*100</f>
        <v>-91.64462156869482</v>
      </c>
      <c r="K198" s="124">
        <f>(I198-E198)/E198*100</f>
        <v>-63.970888083371094</v>
      </c>
      <c r="L198" s="47"/>
    </row>
    <row r="199" spans="1:12" ht="18" customHeight="1">
      <c r="A199" s="123" t="s">
        <v>29</v>
      </c>
      <c r="B199" s="74">
        <v>1</v>
      </c>
      <c r="C199" s="75">
        <v>92</v>
      </c>
      <c r="D199" s="74">
        <v>2</v>
      </c>
      <c r="E199" s="75">
        <v>17</v>
      </c>
      <c r="F199" s="76">
        <f t="shared" si="30"/>
        <v>100</v>
      </c>
      <c r="G199" s="77">
        <f t="shared" si="30"/>
        <v>-81.52173913043478</v>
      </c>
      <c r="H199" s="78" t="s">
        <v>46</v>
      </c>
      <c r="I199" s="79">
        <v>311</v>
      </c>
      <c r="J199" s="76"/>
      <c r="K199" s="124">
        <f>(I199-E199)/E199*100</f>
        <v>1729.4117647058822</v>
      </c>
      <c r="L199" s="47"/>
    </row>
    <row r="200" spans="1:12" ht="14.25">
      <c r="A200" s="119"/>
      <c r="B200" s="66"/>
      <c r="C200" s="67"/>
      <c r="D200" s="66"/>
      <c r="E200" s="67"/>
      <c r="F200" s="68"/>
      <c r="G200" s="69"/>
      <c r="H200" s="70"/>
      <c r="I200" s="71"/>
      <c r="J200" s="68"/>
      <c r="K200" s="120"/>
      <c r="L200" s="47"/>
    </row>
    <row r="201" spans="1:12" ht="15">
      <c r="A201" s="121" t="s">
        <v>30</v>
      </c>
      <c r="B201" s="66">
        <f>SUM(B197:B199)</f>
        <v>38988</v>
      </c>
      <c r="C201" s="67">
        <f>SUM(C197:C199)</f>
        <v>1278237</v>
      </c>
      <c r="D201" s="66">
        <f>SUM(D197:D199)</f>
        <v>48653</v>
      </c>
      <c r="E201" s="67">
        <f>SUM(E197:E199)</f>
        <v>755057</v>
      </c>
      <c r="F201" s="68">
        <f>(D201-B201)/B201*100</f>
        <v>24.789678875551452</v>
      </c>
      <c r="G201" s="69">
        <f>(E201-C201)/C201*100</f>
        <v>-40.92981192063757</v>
      </c>
      <c r="H201" s="70">
        <f>SUM(H197:H199)</f>
        <v>22986</v>
      </c>
      <c r="I201" s="71">
        <f>SUM(I197:I199)</f>
        <v>1079845</v>
      </c>
      <c r="J201" s="68">
        <f>(H201-D201)/D201*100</f>
        <v>-52.755225782582784</v>
      </c>
      <c r="K201" s="120">
        <f>(I201-E201)/E201*100</f>
        <v>43.015030653314916</v>
      </c>
      <c r="L201" s="47"/>
    </row>
    <row r="202" spans="1:12" ht="14.25">
      <c r="A202" s="119"/>
      <c r="B202" s="66"/>
      <c r="C202" s="67"/>
      <c r="D202" s="70"/>
      <c r="E202" s="71"/>
      <c r="F202" s="68"/>
      <c r="G202" s="69"/>
      <c r="H202" s="70"/>
      <c r="I202" s="71"/>
      <c r="J202" s="68"/>
      <c r="K202" s="120"/>
      <c r="L202" s="47"/>
    </row>
    <row r="203" spans="1:12" ht="15">
      <c r="A203" s="125" t="s">
        <v>47</v>
      </c>
      <c r="B203" s="78">
        <v>11247750</v>
      </c>
      <c r="C203" s="79">
        <v>256417278</v>
      </c>
      <c r="D203" s="78">
        <v>11217460</v>
      </c>
      <c r="E203" s="79">
        <v>222995839</v>
      </c>
      <c r="F203" s="80">
        <f>(D203-B203)/B203*100</f>
        <v>-0.2692983041052655</v>
      </c>
      <c r="G203" s="81">
        <f>(E203-C203)/C203*100</f>
        <v>-13.034004284219879</v>
      </c>
      <c r="H203" s="78">
        <v>13828738</v>
      </c>
      <c r="I203" s="79">
        <v>263321209</v>
      </c>
      <c r="J203" s="80">
        <f>(H203-D203)/D203*100</f>
        <v>23.278692324287316</v>
      </c>
      <c r="K203" s="126">
        <f>(I203-E203)/E203*100</f>
        <v>18.083462983360867</v>
      </c>
      <c r="L203" s="47"/>
    </row>
    <row r="204" spans="1:12" ht="14.25">
      <c r="A204" s="119"/>
      <c r="B204" s="66"/>
      <c r="C204" s="67"/>
      <c r="D204" s="70"/>
      <c r="E204" s="71"/>
      <c r="F204" s="68"/>
      <c r="G204" s="69"/>
      <c r="H204" s="70"/>
      <c r="I204" s="71"/>
      <c r="J204" s="68"/>
      <c r="K204" s="120"/>
      <c r="L204" s="47"/>
    </row>
    <row r="205" spans="1:12" ht="15">
      <c r="A205" s="121" t="s">
        <v>44</v>
      </c>
      <c r="B205" s="66"/>
      <c r="C205" s="67">
        <v>54502821000</v>
      </c>
      <c r="D205" s="70"/>
      <c r="E205" s="67">
        <v>41399083000</v>
      </c>
      <c r="F205" s="68"/>
      <c r="G205" s="69">
        <f>(E205-C205)/C205*100</f>
        <v>-24.042311497968154</v>
      </c>
      <c r="H205" s="70"/>
      <c r="I205" s="71">
        <v>50831702000</v>
      </c>
      <c r="J205" s="68"/>
      <c r="K205" s="120">
        <f>(I205-E205)/E205*100</f>
        <v>22.784608538309893</v>
      </c>
      <c r="L205" s="47"/>
    </row>
    <row r="206" spans="1:12" ht="14.25">
      <c r="A206" s="119"/>
      <c r="B206" s="46"/>
      <c r="C206" s="92"/>
      <c r="D206" s="83"/>
      <c r="E206" s="95"/>
      <c r="F206" s="93"/>
      <c r="G206" s="94"/>
      <c r="H206" s="83"/>
      <c r="I206" s="95"/>
      <c r="J206" s="93"/>
      <c r="K206" s="140"/>
      <c r="L206" s="47"/>
    </row>
    <row r="207" spans="1:12" ht="15.75" thickBot="1">
      <c r="A207" s="127" t="s">
        <v>37</v>
      </c>
      <c r="B207" s="130"/>
      <c r="C207" s="129">
        <f>(C203*100)/C205</f>
        <v>0.470466066334438</v>
      </c>
      <c r="D207" s="130"/>
      <c r="E207" s="129">
        <f>(E203*100)/E205</f>
        <v>0.5386492232207172</v>
      </c>
      <c r="F207" s="133"/>
      <c r="G207" s="141"/>
      <c r="H207" s="130"/>
      <c r="I207" s="129">
        <f>(I203*100)/I205</f>
        <v>0.5180255601120733</v>
      </c>
      <c r="J207" s="133"/>
      <c r="K207" s="134">
        <f>(I207-E207)/E207*100</f>
        <v>-3.828774315375383</v>
      </c>
      <c r="L207" s="47"/>
    </row>
    <row r="208" spans="1:12" ht="13.5" thickTop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47"/>
    </row>
    <row r="209" spans="1:12" ht="13.5">
      <c r="A209" s="86" t="s">
        <v>125</v>
      </c>
      <c r="B209" s="86"/>
      <c r="C209" s="86"/>
      <c r="D209" s="87"/>
      <c r="E209" s="87"/>
      <c r="F209" s="87"/>
      <c r="G209" s="87"/>
      <c r="H209" s="87"/>
      <c r="I209" s="87"/>
      <c r="J209" s="87"/>
      <c r="K209" s="87"/>
      <c r="L209" s="47"/>
    </row>
    <row r="210" spans="1:12" ht="13.5" thickBo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47"/>
    </row>
    <row r="211" spans="1:12" ht="24" thickTop="1">
      <c r="A211" s="200" t="s">
        <v>131</v>
      </c>
      <c r="B211" s="201"/>
      <c r="C211" s="201"/>
      <c r="D211" s="201"/>
      <c r="E211" s="201"/>
      <c r="F211" s="201"/>
      <c r="G211" s="201"/>
      <c r="H211" s="201"/>
      <c r="I211" s="201"/>
      <c r="J211" s="201"/>
      <c r="K211" s="202"/>
      <c r="L211" s="47"/>
    </row>
    <row r="212" spans="1:12" ht="26.25">
      <c r="A212" s="206" t="s">
        <v>48</v>
      </c>
      <c r="B212" s="207"/>
      <c r="C212" s="207"/>
      <c r="D212" s="207"/>
      <c r="E212" s="207"/>
      <c r="F212" s="207"/>
      <c r="G212" s="207"/>
      <c r="H212" s="207"/>
      <c r="I212" s="207"/>
      <c r="J212" s="207"/>
      <c r="K212" s="208"/>
      <c r="L212" s="47"/>
    </row>
    <row r="213" spans="1:12" ht="18">
      <c r="A213" s="109" t="s">
        <v>39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110"/>
      <c r="L213" s="47"/>
    </row>
    <row r="214" spans="1:12" ht="28.5">
      <c r="A214" s="111"/>
      <c r="B214" s="48">
        <v>2000</v>
      </c>
      <c r="C214" s="48"/>
      <c r="D214" s="48">
        <v>2001</v>
      </c>
      <c r="E214" s="48"/>
      <c r="F214" s="190" t="s">
        <v>119</v>
      </c>
      <c r="G214" s="190" t="s">
        <v>119</v>
      </c>
      <c r="H214" s="48">
        <v>2002</v>
      </c>
      <c r="I214" s="48"/>
      <c r="J214" s="190" t="s">
        <v>120</v>
      </c>
      <c r="K214" s="191" t="s">
        <v>120</v>
      </c>
      <c r="L214" s="47"/>
    </row>
    <row r="215" spans="1:12" ht="18">
      <c r="A215" s="111"/>
      <c r="B215" s="48" t="s">
        <v>124</v>
      </c>
      <c r="C215" s="48"/>
      <c r="D215" s="48" t="s">
        <v>124</v>
      </c>
      <c r="E215" s="48"/>
      <c r="F215" s="49" t="s">
        <v>2</v>
      </c>
      <c r="G215" s="49" t="s">
        <v>2</v>
      </c>
      <c r="H215" s="48" t="s">
        <v>124</v>
      </c>
      <c r="I215" s="48"/>
      <c r="J215" s="49" t="s">
        <v>2</v>
      </c>
      <c r="K215" s="112" t="s">
        <v>2</v>
      </c>
      <c r="L215" s="47"/>
    </row>
    <row r="216" spans="1:12" ht="15">
      <c r="A216" s="113"/>
      <c r="B216" s="50"/>
      <c r="C216" s="51"/>
      <c r="D216" s="50"/>
      <c r="E216" s="51"/>
      <c r="F216" s="52" t="s">
        <v>3</v>
      </c>
      <c r="G216" s="53" t="s">
        <v>4</v>
      </c>
      <c r="H216" s="54"/>
      <c r="I216" s="55"/>
      <c r="J216" s="52" t="s">
        <v>4</v>
      </c>
      <c r="K216" s="114" t="s">
        <v>4</v>
      </c>
      <c r="L216" s="47"/>
    </row>
    <row r="217" spans="1:12" ht="15">
      <c r="A217" s="115"/>
      <c r="B217" s="88" t="s">
        <v>5</v>
      </c>
      <c r="C217" s="89" t="s">
        <v>6</v>
      </c>
      <c r="D217" s="90" t="s">
        <v>5</v>
      </c>
      <c r="E217" s="91" t="s">
        <v>6</v>
      </c>
      <c r="F217" s="58" t="s">
        <v>7</v>
      </c>
      <c r="G217" s="59" t="s">
        <v>8</v>
      </c>
      <c r="H217" s="90" t="s">
        <v>5</v>
      </c>
      <c r="I217" s="91" t="s">
        <v>6</v>
      </c>
      <c r="J217" s="58" t="s">
        <v>7</v>
      </c>
      <c r="K217" s="116" t="s">
        <v>8</v>
      </c>
      <c r="L217" s="47"/>
    </row>
    <row r="218" spans="1:12" ht="18" customHeight="1">
      <c r="A218" s="117" t="s">
        <v>9</v>
      </c>
      <c r="B218" s="97">
        <f aca="true" t="shared" si="31" ref="B218:E231">B134+B176</f>
        <v>69372616</v>
      </c>
      <c r="C218" s="98">
        <f t="shared" si="31"/>
        <v>340323325</v>
      </c>
      <c r="D218" s="97">
        <f t="shared" si="31"/>
        <v>58544531</v>
      </c>
      <c r="E218" s="98">
        <f t="shared" si="31"/>
        <v>286109524</v>
      </c>
      <c r="F218" s="62">
        <f aca="true" t="shared" si="32" ref="F218:G233">(D218-B218)/B218*100</f>
        <v>-15.608586823365577</v>
      </c>
      <c r="G218" s="63">
        <f t="shared" si="32"/>
        <v>-15.93008677850688</v>
      </c>
      <c r="H218" s="99">
        <f aca="true" t="shared" si="33" ref="H218:I231">H134+H176</f>
        <v>81965025</v>
      </c>
      <c r="I218" s="100">
        <f t="shared" si="33"/>
        <v>348730089</v>
      </c>
      <c r="J218" s="62">
        <f aca="true" t="shared" si="34" ref="J218:K233">(H218-D218)/D218*100</f>
        <v>40.00458044492661</v>
      </c>
      <c r="K218" s="118">
        <f t="shared" si="34"/>
        <v>21.88692082826296</v>
      </c>
      <c r="L218" s="47"/>
    </row>
    <row r="219" spans="1:12" ht="18" customHeight="1">
      <c r="A219" s="117" t="s">
        <v>10</v>
      </c>
      <c r="B219" s="97">
        <f t="shared" si="31"/>
        <v>18949049</v>
      </c>
      <c r="C219" s="98">
        <f t="shared" si="31"/>
        <v>123373268</v>
      </c>
      <c r="D219" s="97">
        <f t="shared" si="31"/>
        <v>13901669</v>
      </c>
      <c r="E219" s="98">
        <f t="shared" si="31"/>
        <v>101703468</v>
      </c>
      <c r="F219" s="62">
        <f t="shared" si="32"/>
        <v>-26.63658740868737</v>
      </c>
      <c r="G219" s="63">
        <f t="shared" si="32"/>
        <v>-17.56442084358177</v>
      </c>
      <c r="H219" s="99">
        <f t="shared" si="33"/>
        <v>17977212</v>
      </c>
      <c r="I219" s="100">
        <f t="shared" si="33"/>
        <v>136542548</v>
      </c>
      <c r="J219" s="62">
        <f t="shared" si="34"/>
        <v>29.316933096306634</v>
      </c>
      <c r="K219" s="118">
        <f t="shared" si="34"/>
        <v>34.25554770659345</v>
      </c>
      <c r="L219" s="47"/>
    </row>
    <row r="220" spans="1:12" ht="18" customHeight="1">
      <c r="A220" s="117" t="s">
        <v>11</v>
      </c>
      <c r="B220" s="97">
        <f t="shared" si="31"/>
        <v>64199924</v>
      </c>
      <c r="C220" s="98">
        <f t="shared" si="31"/>
        <v>389040720</v>
      </c>
      <c r="D220" s="97">
        <f t="shared" si="31"/>
        <v>66561476</v>
      </c>
      <c r="E220" s="98">
        <f t="shared" si="31"/>
        <v>391104082</v>
      </c>
      <c r="F220" s="62">
        <f t="shared" si="32"/>
        <v>3.6784342610748264</v>
      </c>
      <c r="G220" s="63">
        <f t="shared" si="32"/>
        <v>0.5303717307535314</v>
      </c>
      <c r="H220" s="99">
        <f t="shared" si="33"/>
        <v>92255233</v>
      </c>
      <c r="I220" s="100">
        <f t="shared" si="33"/>
        <v>500057557</v>
      </c>
      <c r="J220" s="62">
        <f t="shared" si="34"/>
        <v>38.60154333116051</v>
      </c>
      <c r="K220" s="118">
        <f t="shared" si="34"/>
        <v>27.857923252255905</v>
      </c>
      <c r="L220" s="47"/>
    </row>
    <row r="221" spans="1:12" ht="18" customHeight="1">
      <c r="A221" s="117" t="s">
        <v>12</v>
      </c>
      <c r="B221" s="97">
        <f t="shared" si="31"/>
        <v>18596796</v>
      </c>
      <c r="C221" s="98">
        <f t="shared" si="31"/>
        <v>65539025</v>
      </c>
      <c r="D221" s="97">
        <f t="shared" si="31"/>
        <v>15517957</v>
      </c>
      <c r="E221" s="98">
        <f t="shared" si="31"/>
        <v>56871994</v>
      </c>
      <c r="F221" s="62">
        <f t="shared" si="32"/>
        <v>-16.555749710864173</v>
      </c>
      <c r="G221" s="63">
        <f t="shared" si="32"/>
        <v>-13.224229380891767</v>
      </c>
      <c r="H221" s="99">
        <f t="shared" si="33"/>
        <v>18258513</v>
      </c>
      <c r="I221" s="100">
        <f t="shared" si="33"/>
        <v>79972816</v>
      </c>
      <c r="J221" s="62">
        <f t="shared" si="34"/>
        <v>17.660546423733486</v>
      </c>
      <c r="K221" s="118">
        <f t="shared" si="34"/>
        <v>40.618976714619855</v>
      </c>
      <c r="L221" s="47"/>
    </row>
    <row r="222" spans="1:12" ht="18" customHeight="1">
      <c r="A222" s="117" t="s">
        <v>13</v>
      </c>
      <c r="B222" s="97">
        <f t="shared" si="31"/>
        <v>9553275</v>
      </c>
      <c r="C222" s="98">
        <f t="shared" si="31"/>
        <v>95209289</v>
      </c>
      <c r="D222" s="97">
        <f t="shared" si="31"/>
        <v>9009087</v>
      </c>
      <c r="E222" s="98">
        <f t="shared" si="31"/>
        <v>87791744</v>
      </c>
      <c r="F222" s="62">
        <f t="shared" si="32"/>
        <v>-5.696350204511019</v>
      </c>
      <c r="G222" s="63">
        <f t="shared" si="32"/>
        <v>-7.790778691772396</v>
      </c>
      <c r="H222" s="99">
        <f t="shared" si="33"/>
        <v>15354601</v>
      </c>
      <c r="I222" s="100">
        <f t="shared" si="33"/>
        <v>107901594</v>
      </c>
      <c r="J222" s="62">
        <f t="shared" si="34"/>
        <v>70.43459564770548</v>
      </c>
      <c r="K222" s="118">
        <f t="shared" si="34"/>
        <v>22.906311099139344</v>
      </c>
      <c r="L222" s="47"/>
    </row>
    <row r="223" spans="1:12" ht="18" customHeight="1">
      <c r="A223" s="117" t="s">
        <v>14</v>
      </c>
      <c r="B223" s="97">
        <f t="shared" si="31"/>
        <v>20851036</v>
      </c>
      <c r="C223" s="98">
        <f t="shared" si="31"/>
        <v>131035289</v>
      </c>
      <c r="D223" s="97">
        <f t="shared" si="31"/>
        <v>16315780</v>
      </c>
      <c r="E223" s="98">
        <f t="shared" si="31"/>
        <v>109809552</v>
      </c>
      <c r="F223" s="62">
        <f t="shared" si="32"/>
        <v>-21.750746581608702</v>
      </c>
      <c r="G223" s="63">
        <f t="shared" si="32"/>
        <v>-16.198489095559594</v>
      </c>
      <c r="H223" s="99">
        <f t="shared" si="33"/>
        <v>16588128</v>
      </c>
      <c r="I223" s="100">
        <f t="shared" si="33"/>
        <v>123644501</v>
      </c>
      <c r="J223" s="62">
        <f t="shared" si="34"/>
        <v>1.669230646650053</v>
      </c>
      <c r="K223" s="118">
        <f t="shared" si="34"/>
        <v>12.599039653672387</v>
      </c>
      <c r="L223" s="47"/>
    </row>
    <row r="224" spans="1:12" ht="18" customHeight="1">
      <c r="A224" s="117" t="s">
        <v>15</v>
      </c>
      <c r="B224" s="97">
        <f t="shared" si="31"/>
        <v>3210842</v>
      </c>
      <c r="C224" s="98">
        <f t="shared" si="31"/>
        <v>11051646</v>
      </c>
      <c r="D224" s="97">
        <f t="shared" si="31"/>
        <v>1356371</v>
      </c>
      <c r="E224" s="98">
        <f t="shared" si="31"/>
        <v>7010787</v>
      </c>
      <c r="F224" s="62">
        <f t="shared" si="32"/>
        <v>-57.75653239866677</v>
      </c>
      <c r="G224" s="63">
        <f t="shared" si="32"/>
        <v>-36.563413268937495</v>
      </c>
      <c r="H224" s="99">
        <f t="shared" si="33"/>
        <v>2284633</v>
      </c>
      <c r="I224" s="100">
        <f t="shared" si="33"/>
        <v>9333842</v>
      </c>
      <c r="J224" s="62">
        <f t="shared" si="34"/>
        <v>68.43717537458409</v>
      </c>
      <c r="K224" s="118">
        <f t="shared" si="34"/>
        <v>33.13543828959573</v>
      </c>
      <c r="L224" s="47"/>
    </row>
    <row r="225" spans="1:12" ht="18" customHeight="1">
      <c r="A225" s="117" t="s">
        <v>16</v>
      </c>
      <c r="B225" s="97">
        <f t="shared" si="31"/>
        <v>1060247</v>
      </c>
      <c r="C225" s="98">
        <f t="shared" si="31"/>
        <v>5286859</v>
      </c>
      <c r="D225" s="97">
        <f t="shared" si="31"/>
        <v>2009392</v>
      </c>
      <c r="E225" s="98">
        <f t="shared" si="31"/>
        <v>5859214</v>
      </c>
      <c r="F225" s="62">
        <f t="shared" si="32"/>
        <v>89.52112102179963</v>
      </c>
      <c r="G225" s="63">
        <f t="shared" si="32"/>
        <v>10.825993278806942</v>
      </c>
      <c r="H225" s="99">
        <f t="shared" si="33"/>
        <v>1722391</v>
      </c>
      <c r="I225" s="100">
        <f t="shared" si="33"/>
        <v>6424379</v>
      </c>
      <c r="J225" s="62">
        <f t="shared" si="34"/>
        <v>-14.282977139353594</v>
      </c>
      <c r="K225" s="118">
        <f t="shared" si="34"/>
        <v>9.645747706091635</v>
      </c>
      <c r="L225" s="47"/>
    </row>
    <row r="226" spans="1:12" ht="18" customHeight="1">
      <c r="A226" s="117" t="s">
        <v>17</v>
      </c>
      <c r="B226" s="97">
        <f t="shared" si="31"/>
        <v>132271051</v>
      </c>
      <c r="C226" s="98">
        <f t="shared" si="31"/>
        <v>160504033</v>
      </c>
      <c r="D226" s="97">
        <f t="shared" si="31"/>
        <v>120196487</v>
      </c>
      <c r="E226" s="98">
        <f t="shared" si="31"/>
        <v>122278596</v>
      </c>
      <c r="F226" s="62">
        <f t="shared" si="32"/>
        <v>-9.128652043446756</v>
      </c>
      <c r="G226" s="63">
        <f t="shared" si="32"/>
        <v>-23.815873212357225</v>
      </c>
      <c r="H226" s="99">
        <f t="shared" si="33"/>
        <v>121408894</v>
      </c>
      <c r="I226" s="100">
        <f t="shared" si="33"/>
        <v>130281646</v>
      </c>
      <c r="J226" s="62">
        <f t="shared" si="34"/>
        <v>1.0086875500778987</v>
      </c>
      <c r="K226" s="118">
        <f t="shared" si="34"/>
        <v>6.544931215925966</v>
      </c>
      <c r="L226" s="47"/>
    </row>
    <row r="227" spans="1:12" ht="18" customHeight="1">
      <c r="A227" s="117" t="s">
        <v>18</v>
      </c>
      <c r="B227" s="97">
        <f t="shared" si="31"/>
        <v>7173904</v>
      </c>
      <c r="C227" s="98">
        <f t="shared" si="31"/>
        <v>55063729</v>
      </c>
      <c r="D227" s="97">
        <f t="shared" si="31"/>
        <v>11788981</v>
      </c>
      <c r="E227" s="98">
        <f t="shared" si="31"/>
        <v>59572366</v>
      </c>
      <c r="F227" s="62">
        <f t="shared" si="32"/>
        <v>64.33145746026152</v>
      </c>
      <c r="G227" s="63">
        <f t="shared" si="32"/>
        <v>8.188034268438303</v>
      </c>
      <c r="H227" s="99">
        <f t="shared" si="33"/>
        <v>14093661</v>
      </c>
      <c r="I227" s="100">
        <f t="shared" si="33"/>
        <v>89660109</v>
      </c>
      <c r="J227" s="62">
        <f t="shared" si="34"/>
        <v>19.549441974671094</v>
      </c>
      <c r="K227" s="118">
        <f t="shared" si="34"/>
        <v>50.5062078615444</v>
      </c>
      <c r="L227" s="47"/>
    </row>
    <row r="228" spans="1:12" ht="18" customHeight="1">
      <c r="A228" s="117" t="s">
        <v>19</v>
      </c>
      <c r="B228" s="97">
        <f t="shared" si="31"/>
        <v>5921318</v>
      </c>
      <c r="C228" s="98">
        <f t="shared" si="31"/>
        <v>14164112</v>
      </c>
      <c r="D228" s="97">
        <f t="shared" si="31"/>
        <v>8036904</v>
      </c>
      <c r="E228" s="98">
        <f t="shared" si="31"/>
        <v>17660476</v>
      </c>
      <c r="F228" s="62">
        <f t="shared" si="32"/>
        <v>35.72829562607514</v>
      </c>
      <c r="G228" s="63">
        <f t="shared" si="32"/>
        <v>24.684667842219827</v>
      </c>
      <c r="H228" s="99">
        <f t="shared" si="33"/>
        <v>10242943</v>
      </c>
      <c r="I228" s="100">
        <f t="shared" si="33"/>
        <v>25800201</v>
      </c>
      <c r="J228" s="62">
        <f t="shared" si="34"/>
        <v>27.448865881687773</v>
      </c>
      <c r="K228" s="118">
        <f t="shared" si="34"/>
        <v>46.090065749077205</v>
      </c>
      <c r="L228" s="47"/>
    </row>
    <row r="229" spans="1:12" ht="18" customHeight="1">
      <c r="A229" s="117" t="s">
        <v>20</v>
      </c>
      <c r="B229" s="97">
        <f t="shared" si="31"/>
        <v>20697751</v>
      </c>
      <c r="C229" s="98">
        <f t="shared" si="31"/>
        <v>54478523</v>
      </c>
      <c r="D229" s="97">
        <f t="shared" si="31"/>
        <v>23679246</v>
      </c>
      <c r="E229" s="98">
        <f t="shared" si="31"/>
        <v>60566247</v>
      </c>
      <c r="F229" s="62">
        <f t="shared" si="32"/>
        <v>14.404922544483215</v>
      </c>
      <c r="G229" s="63">
        <f t="shared" si="32"/>
        <v>11.174539368477372</v>
      </c>
      <c r="H229" s="99">
        <f t="shared" si="33"/>
        <v>29250914</v>
      </c>
      <c r="I229" s="100">
        <f t="shared" si="33"/>
        <v>79759676</v>
      </c>
      <c r="J229" s="62">
        <f t="shared" si="34"/>
        <v>23.52975259431825</v>
      </c>
      <c r="K229" s="118">
        <f t="shared" si="34"/>
        <v>31.689975771488697</v>
      </c>
      <c r="L229" s="47"/>
    </row>
    <row r="230" spans="1:12" ht="18" customHeight="1">
      <c r="A230" s="117" t="s">
        <v>21</v>
      </c>
      <c r="B230" s="97">
        <f t="shared" si="31"/>
        <v>4160120</v>
      </c>
      <c r="C230" s="98">
        <f t="shared" si="31"/>
        <v>7497164</v>
      </c>
      <c r="D230" s="97">
        <f t="shared" si="31"/>
        <v>8320313</v>
      </c>
      <c r="E230" s="98">
        <f t="shared" si="31"/>
        <v>12898502</v>
      </c>
      <c r="F230" s="62">
        <f t="shared" si="32"/>
        <v>100.00175475707431</v>
      </c>
      <c r="G230" s="63">
        <f t="shared" si="32"/>
        <v>72.04508264725168</v>
      </c>
      <c r="H230" s="99">
        <f t="shared" si="33"/>
        <v>5630491</v>
      </c>
      <c r="I230" s="100">
        <f t="shared" si="33"/>
        <v>9142343</v>
      </c>
      <c r="J230" s="62">
        <f t="shared" si="34"/>
        <v>-32.32837514646384</v>
      </c>
      <c r="K230" s="118">
        <f t="shared" si="34"/>
        <v>-29.120893263419273</v>
      </c>
      <c r="L230" s="47"/>
    </row>
    <row r="231" spans="1:12" ht="18" customHeight="1">
      <c r="A231" s="117" t="s">
        <v>22</v>
      </c>
      <c r="B231" s="97">
        <f t="shared" si="31"/>
        <v>1127407</v>
      </c>
      <c r="C231" s="98">
        <f t="shared" si="31"/>
        <v>5862078</v>
      </c>
      <c r="D231" s="97">
        <f t="shared" si="31"/>
        <v>361503</v>
      </c>
      <c r="E231" s="98">
        <f t="shared" si="31"/>
        <v>4131567</v>
      </c>
      <c r="F231" s="62">
        <f t="shared" si="32"/>
        <v>-67.93500483853657</v>
      </c>
      <c r="G231" s="63">
        <f t="shared" si="32"/>
        <v>-29.520436268504103</v>
      </c>
      <c r="H231" s="99">
        <f t="shared" si="33"/>
        <v>806790</v>
      </c>
      <c r="I231" s="100">
        <f t="shared" si="33"/>
        <v>6547058</v>
      </c>
      <c r="J231" s="62">
        <f t="shared" si="34"/>
        <v>123.17657114878715</v>
      </c>
      <c r="K231" s="118">
        <f t="shared" si="34"/>
        <v>58.4642824381161</v>
      </c>
      <c r="L231" s="47"/>
    </row>
    <row r="232" spans="1:12" ht="14.25">
      <c r="A232" s="119"/>
      <c r="B232" s="46"/>
      <c r="C232" s="92"/>
      <c r="D232" s="46"/>
      <c r="E232" s="92"/>
      <c r="F232" s="93"/>
      <c r="G232" s="94"/>
      <c r="H232" s="83"/>
      <c r="I232" s="95"/>
      <c r="J232" s="68"/>
      <c r="K232" s="120"/>
      <c r="L232" s="47"/>
    </row>
    <row r="233" spans="1:12" ht="15">
      <c r="A233" s="121" t="s">
        <v>23</v>
      </c>
      <c r="B233" s="101">
        <f>SUM(B218:B231)</f>
        <v>377145336</v>
      </c>
      <c r="C233" s="102">
        <f>SUM(C218:C231)</f>
        <v>1458429060</v>
      </c>
      <c r="D233" s="101">
        <f>D149+D191</f>
        <v>355599697</v>
      </c>
      <c r="E233" s="102">
        <f>E149+E191</f>
        <v>1323368119</v>
      </c>
      <c r="F233" s="72">
        <f t="shared" si="32"/>
        <v>-5.712821276941365</v>
      </c>
      <c r="G233" s="73">
        <f t="shared" si="32"/>
        <v>-9.260713784734925</v>
      </c>
      <c r="H233" s="101">
        <f>H149+H191</f>
        <v>427839429</v>
      </c>
      <c r="I233" s="102">
        <f>I149+I191</f>
        <v>1653798359</v>
      </c>
      <c r="J233" s="72">
        <f t="shared" si="34"/>
        <v>20.31490257428425</v>
      </c>
      <c r="K233" s="122">
        <f t="shared" si="34"/>
        <v>24.96888320459834</v>
      </c>
      <c r="L233" s="47"/>
    </row>
    <row r="234" spans="1:12" ht="14.25">
      <c r="A234" s="119"/>
      <c r="B234" s="46"/>
      <c r="C234" s="92"/>
      <c r="D234" s="46"/>
      <c r="E234" s="92"/>
      <c r="F234" s="93"/>
      <c r="G234" s="94"/>
      <c r="H234" s="83"/>
      <c r="I234" s="95"/>
      <c r="J234" s="68"/>
      <c r="K234" s="120"/>
      <c r="L234" s="47"/>
    </row>
    <row r="235" spans="1:12" ht="18" customHeight="1">
      <c r="A235" s="123" t="s">
        <v>24</v>
      </c>
      <c r="B235" s="103">
        <f aca="true" t="shared" si="35" ref="B235:E237">B151+B193</f>
        <v>221214017</v>
      </c>
      <c r="C235" s="104">
        <f t="shared" si="35"/>
        <v>319968097</v>
      </c>
      <c r="D235" s="103">
        <f t="shared" si="35"/>
        <v>202901587</v>
      </c>
      <c r="E235" s="104">
        <f t="shared" si="35"/>
        <v>282821734</v>
      </c>
      <c r="F235" s="76">
        <f aca="true" t="shared" si="36" ref="F235:G237">(D235-B235)/B235*100</f>
        <v>-8.278150837069244</v>
      </c>
      <c r="G235" s="77">
        <f t="shared" si="36"/>
        <v>-11.60939585798768</v>
      </c>
      <c r="H235" s="105">
        <f aca="true" t="shared" si="37" ref="H235:I237">H151+H193</f>
        <v>324522410</v>
      </c>
      <c r="I235" s="106">
        <f t="shared" si="37"/>
        <v>338994635</v>
      </c>
      <c r="J235" s="76">
        <f aca="true" t="shared" si="38" ref="J235:K237">(H235-D235)/D235*100</f>
        <v>59.940794351697214</v>
      </c>
      <c r="K235" s="124">
        <f t="shared" si="38"/>
        <v>19.861592744495372</v>
      </c>
      <c r="L235" s="47"/>
    </row>
    <row r="236" spans="1:12" ht="18" customHeight="1">
      <c r="A236" s="123" t="s">
        <v>25</v>
      </c>
      <c r="B236" s="103">
        <f t="shared" si="35"/>
        <v>469482</v>
      </c>
      <c r="C236" s="104">
        <f t="shared" si="35"/>
        <v>836195</v>
      </c>
      <c r="D236" s="103">
        <f t="shared" si="35"/>
        <v>36698</v>
      </c>
      <c r="E236" s="104">
        <f t="shared" si="35"/>
        <v>325813</v>
      </c>
      <c r="F236" s="76">
        <f t="shared" si="36"/>
        <v>-92.18329989222164</v>
      </c>
      <c r="G236" s="77">
        <f t="shared" si="36"/>
        <v>-61.036241546529226</v>
      </c>
      <c r="H236" s="105">
        <f t="shared" si="37"/>
        <v>36181</v>
      </c>
      <c r="I236" s="106">
        <f t="shared" si="37"/>
        <v>641072</v>
      </c>
      <c r="J236" s="76">
        <f t="shared" si="38"/>
        <v>-1.4087961196795464</v>
      </c>
      <c r="K236" s="124">
        <f t="shared" si="38"/>
        <v>96.76071857169603</v>
      </c>
      <c r="L236" s="47"/>
    </row>
    <row r="237" spans="1:12" ht="18" customHeight="1">
      <c r="A237" s="123" t="s">
        <v>26</v>
      </c>
      <c r="B237" s="103">
        <f t="shared" si="35"/>
        <v>23270045</v>
      </c>
      <c r="C237" s="104">
        <f t="shared" si="35"/>
        <v>38612330</v>
      </c>
      <c r="D237" s="103">
        <f t="shared" si="35"/>
        <v>13003391</v>
      </c>
      <c r="E237" s="104">
        <f t="shared" si="35"/>
        <v>23386431</v>
      </c>
      <c r="F237" s="76">
        <f t="shared" si="36"/>
        <v>-44.11961386409008</v>
      </c>
      <c r="G237" s="77">
        <f t="shared" si="36"/>
        <v>-39.432738195286326</v>
      </c>
      <c r="H237" s="105">
        <f t="shared" si="37"/>
        <v>25961104</v>
      </c>
      <c r="I237" s="106">
        <f t="shared" si="37"/>
        <v>39454579</v>
      </c>
      <c r="J237" s="76">
        <f t="shared" si="38"/>
        <v>99.64872239864202</v>
      </c>
      <c r="K237" s="124">
        <f t="shared" si="38"/>
        <v>68.70714047816872</v>
      </c>
      <c r="L237" s="47"/>
    </row>
    <row r="238" spans="1:12" ht="14.25">
      <c r="A238" s="119"/>
      <c r="B238" s="46"/>
      <c r="C238" s="92"/>
      <c r="D238" s="46"/>
      <c r="E238" s="92"/>
      <c r="F238" s="93"/>
      <c r="G238" s="94"/>
      <c r="H238" s="83"/>
      <c r="I238" s="95"/>
      <c r="J238" s="68"/>
      <c r="K238" s="120"/>
      <c r="L238" s="47"/>
    </row>
    <row r="239" spans="1:12" ht="18" customHeight="1">
      <c r="A239" s="123" t="s">
        <v>27</v>
      </c>
      <c r="B239" s="103">
        <f aca="true" t="shared" si="39" ref="B239:E241">B155+B197</f>
        <v>16860428</v>
      </c>
      <c r="C239" s="104">
        <f t="shared" si="39"/>
        <v>48372445</v>
      </c>
      <c r="D239" s="103">
        <f t="shared" si="39"/>
        <v>12705804</v>
      </c>
      <c r="E239" s="104">
        <f t="shared" si="39"/>
        <v>33047297</v>
      </c>
      <c r="F239" s="76">
        <f aca="true" t="shared" si="40" ref="F239:G241">(D239-B239)/B239*100</f>
        <v>-24.641272451683907</v>
      </c>
      <c r="G239" s="77">
        <f t="shared" si="40"/>
        <v>-31.68156581706796</v>
      </c>
      <c r="H239" s="105">
        <f aca="true" t="shared" si="41" ref="H239:I241">H155+H197</f>
        <v>13841715</v>
      </c>
      <c r="I239" s="106">
        <f t="shared" si="41"/>
        <v>36721620</v>
      </c>
      <c r="J239" s="76">
        <f>(H239-D239)/D239*100</f>
        <v>8.94009540836613</v>
      </c>
      <c r="K239" s="124">
        <f>(I239-E239)/E239*100</f>
        <v>11.11837679190525</v>
      </c>
      <c r="L239" s="47"/>
    </row>
    <row r="240" spans="1:12" ht="18" customHeight="1">
      <c r="A240" s="123" t="s">
        <v>28</v>
      </c>
      <c r="B240" s="103">
        <f t="shared" si="39"/>
        <v>32222</v>
      </c>
      <c r="C240" s="104">
        <f t="shared" si="39"/>
        <v>374665</v>
      </c>
      <c r="D240" s="103">
        <f t="shared" si="39"/>
        <v>54204</v>
      </c>
      <c r="E240" s="104">
        <f t="shared" si="39"/>
        <v>217535</v>
      </c>
      <c r="F240" s="76">
        <f t="shared" si="40"/>
        <v>68.22047048600335</v>
      </c>
      <c r="G240" s="77">
        <f t="shared" si="40"/>
        <v>-41.93879866013639</v>
      </c>
      <c r="H240" s="105">
        <f t="shared" si="41"/>
        <v>190355</v>
      </c>
      <c r="I240" s="106">
        <f t="shared" si="41"/>
        <v>396512</v>
      </c>
      <c r="J240" s="76">
        <f>(H240-D240)/D240*100</f>
        <v>251.1825695520626</v>
      </c>
      <c r="K240" s="124">
        <f>(I240-E240)/E240*100</f>
        <v>82.27503620107109</v>
      </c>
      <c r="L240" s="47"/>
    </row>
    <row r="241" spans="1:12" ht="18" customHeight="1">
      <c r="A241" s="123" t="s">
        <v>29</v>
      </c>
      <c r="B241" s="103">
        <f t="shared" si="39"/>
        <v>71874</v>
      </c>
      <c r="C241" s="104">
        <f t="shared" si="39"/>
        <v>121842</v>
      </c>
      <c r="D241" s="103">
        <f t="shared" si="39"/>
        <v>97</v>
      </c>
      <c r="E241" s="104">
        <f t="shared" si="39"/>
        <v>434</v>
      </c>
      <c r="F241" s="76">
        <f t="shared" si="40"/>
        <v>-99.86504160057879</v>
      </c>
      <c r="G241" s="77">
        <f t="shared" si="40"/>
        <v>-99.643800988165</v>
      </c>
      <c r="H241" s="105"/>
      <c r="I241" s="106">
        <f t="shared" si="41"/>
        <v>6878</v>
      </c>
      <c r="J241" s="76"/>
      <c r="K241" s="124">
        <f>(I241-E241)/E241*100</f>
        <v>1484.7926267281107</v>
      </c>
      <c r="L241" s="47"/>
    </row>
    <row r="242" spans="1:12" ht="14.25">
      <c r="A242" s="119"/>
      <c r="B242" s="46"/>
      <c r="C242" s="92"/>
      <c r="D242" s="46"/>
      <c r="E242" s="92"/>
      <c r="F242" s="93"/>
      <c r="G242" s="94"/>
      <c r="H242" s="83"/>
      <c r="I242" s="95"/>
      <c r="J242" s="68"/>
      <c r="K242" s="120"/>
      <c r="L242" s="47"/>
    </row>
    <row r="243" spans="1:12" ht="15">
      <c r="A243" s="121" t="s">
        <v>30</v>
      </c>
      <c r="B243" s="107">
        <f>B159+B201</f>
        <v>16964524</v>
      </c>
      <c r="C243" s="108">
        <f>C159+C201</f>
        <v>48868952</v>
      </c>
      <c r="D243" s="107">
        <f>D159+D201</f>
        <v>12760105</v>
      </c>
      <c r="E243" s="108">
        <f>E159+E201</f>
        <v>33265266</v>
      </c>
      <c r="F243" s="68">
        <f>(D243-B243)/B243*100</f>
        <v>-24.78359546073913</v>
      </c>
      <c r="G243" s="69">
        <f>(E243-C243)/C243*100</f>
        <v>-31.929651366372664</v>
      </c>
      <c r="H243" s="101">
        <f>H159+H201</f>
        <v>14032241</v>
      </c>
      <c r="I243" s="102">
        <f>I159+I201</f>
        <v>37125010</v>
      </c>
      <c r="J243" s="68">
        <f>(H243-D243)/D243*100</f>
        <v>9.969635829799206</v>
      </c>
      <c r="K243" s="120">
        <f>(I243-E243)/E243*100</f>
        <v>11.602925405737023</v>
      </c>
      <c r="L243" s="47"/>
    </row>
    <row r="244" spans="1:12" ht="14.25">
      <c r="A244" s="119"/>
      <c r="B244" s="46"/>
      <c r="C244" s="92"/>
      <c r="D244" s="46"/>
      <c r="E244" s="92"/>
      <c r="F244" s="93"/>
      <c r="G244" s="94"/>
      <c r="H244" s="83"/>
      <c r="I244" s="95"/>
      <c r="J244" s="68"/>
      <c r="K244" s="120"/>
      <c r="L244" s="47"/>
    </row>
    <row r="245" spans="1:12" ht="15">
      <c r="A245" s="125" t="s">
        <v>49</v>
      </c>
      <c r="B245" s="105">
        <f>B161+B203</f>
        <v>1365336165</v>
      </c>
      <c r="C245" s="106">
        <f>C161+C203</f>
        <v>3470344005</v>
      </c>
      <c r="D245" s="105">
        <f>D161+D203</f>
        <v>1130702969</v>
      </c>
      <c r="E245" s="106">
        <f>E161+E203</f>
        <v>2968763858</v>
      </c>
      <c r="F245" s="80">
        <f>(D245-B245)/B245*100</f>
        <v>-17.185012893875847</v>
      </c>
      <c r="G245" s="81">
        <f>(E245-C245)/C245*100</f>
        <v>-14.453326421741869</v>
      </c>
      <c r="H245" s="105">
        <f>H161+H203</f>
        <v>1596784107</v>
      </c>
      <c r="I245" s="106">
        <f>I161+I203</f>
        <v>4083167900</v>
      </c>
      <c r="J245" s="80">
        <f>(H245-D245)/D245*100</f>
        <v>41.22047529531162</v>
      </c>
      <c r="K245" s="126">
        <f>(I245-E245)/E245*100</f>
        <v>37.53764513795829</v>
      </c>
      <c r="L245" s="47"/>
    </row>
    <row r="246" spans="1:12" ht="14.25">
      <c r="A246" s="119"/>
      <c r="B246" s="46"/>
      <c r="C246" s="92"/>
      <c r="D246" s="46"/>
      <c r="E246" s="92"/>
      <c r="F246" s="93"/>
      <c r="G246" s="94"/>
      <c r="H246" s="83"/>
      <c r="I246" s="95"/>
      <c r="J246" s="68"/>
      <c r="K246" s="120"/>
      <c r="L246" s="47"/>
    </row>
    <row r="247" spans="1:12" ht="15">
      <c r="A247" s="121" t="s">
        <v>44</v>
      </c>
      <c r="B247" s="66"/>
      <c r="C247" s="67">
        <v>54502821000</v>
      </c>
      <c r="D247" s="70"/>
      <c r="E247" s="67">
        <v>41399083000</v>
      </c>
      <c r="F247" s="68"/>
      <c r="G247" s="69">
        <f>(E247-C247)/C247*100</f>
        <v>-24.042311497968154</v>
      </c>
      <c r="H247" s="70"/>
      <c r="I247" s="71">
        <v>50831702000</v>
      </c>
      <c r="J247" s="68"/>
      <c r="K247" s="120">
        <f>(I247-E247)/E247*100</f>
        <v>22.784608538309893</v>
      </c>
      <c r="L247" s="47"/>
    </row>
    <row r="248" spans="1:12" ht="14.25">
      <c r="A248" s="119"/>
      <c r="B248" s="46"/>
      <c r="C248" s="92"/>
      <c r="D248" s="46"/>
      <c r="E248" s="92"/>
      <c r="F248" s="93"/>
      <c r="G248" s="94"/>
      <c r="H248" s="83"/>
      <c r="I248" s="95"/>
      <c r="J248" s="93"/>
      <c r="K248" s="140"/>
      <c r="L248" s="47"/>
    </row>
    <row r="249" spans="1:12" ht="15.75" thickBot="1">
      <c r="A249" s="127" t="s">
        <v>41</v>
      </c>
      <c r="B249" s="128"/>
      <c r="C249" s="129">
        <f>(C245*100)/C247</f>
        <v>6.367274099445238</v>
      </c>
      <c r="D249" s="130"/>
      <c r="E249" s="129">
        <f>(E245*100)/E247</f>
        <v>7.171086031060157</v>
      </c>
      <c r="F249" s="133"/>
      <c r="G249" s="141"/>
      <c r="H249" s="130"/>
      <c r="I249" s="129">
        <f>(I245*100)/I247</f>
        <v>8.03271922706818</v>
      </c>
      <c r="J249" s="133"/>
      <c r="K249" s="134">
        <f>(I249-E249)/E249*100</f>
        <v>12.015379431734981</v>
      </c>
      <c r="L249" s="47"/>
    </row>
    <row r="250" spans="1:12" ht="13.5" thickTop="1">
      <c r="A250" s="47"/>
      <c r="B250" s="47"/>
      <c r="C250" s="47"/>
      <c r="D250" s="47"/>
      <c r="E250" s="47"/>
      <c r="F250" s="47"/>
      <c r="G250" s="47"/>
      <c r="H250" s="47"/>
      <c r="I250" s="47"/>
      <c r="J250" s="96"/>
      <c r="K250" s="96"/>
      <c r="L250" s="47"/>
    </row>
    <row r="251" spans="1:12" ht="13.5">
      <c r="A251" s="86" t="s">
        <v>125</v>
      </c>
      <c r="B251" s="86"/>
      <c r="C251" s="86"/>
      <c r="D251" s="87"/>
      <c r="E251" s="87"/>
      <c r="F251" s="87"/>
      <c r="G251" s="87"/>
      <c r="H251" s="47"/>
      <c r="I251" s="47"/>
      <c r="J251" s="96"/>
      <c r="K251" s="96"/>
      <c r="L251" s="47"/>
    </row>
    <row r="252" spans="1:12" ht="12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</row>
    <row r="253" spans="1:12" ht="12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</row>
    <row r="254" spans="1:12" ht="12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</row>
    <row r="255" spans="1:12" ht="12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</row>
    <row r="256" spans="1:12" ht="12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</row>
    <row r="257" spans="1:12" ht="12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</row>
    <row r="258" spans="1:12" ht="12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</row>
    <row r="259" spans="1:12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</row>
    <row r="260" spans="1:12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</row>
    <row r="261" spans="1:12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</row>
    <row r="262" spans="1:12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</row>
    <row r="263" spans="1:12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</row>
    <row r="264" spans="1:12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</row>
    <row r="265" spans="1:12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1:12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</row>
    <row r="267" spans="1:12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</row>
    <row r="268" spans="1:12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</row>
    <row r="269" spans="1:12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</row>
    <row r="270" spans="1:12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</row>
    <row r="271" spans="1:12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</row>
    <row r="272" spans="1:12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1:12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</row>
    <row r="274" spans="1:12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1:12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</row>
  </sheetData>
  <mergeCells count="12">
    <mergeCell ref="A169:K169"/>
    <mergeCell ref="A170:K170"/>
    <mergeCell ref="A211:K211"/>
    <mergeCell ref="A212:K212"/>
    <mergeCell ref="A85:K85"/>
    <mergeCell ref="A86:K86"/>
    <mergeCell ref="A127:K127"/>
    <mergeCell ref="A128:K128"/>
    <mergeCell ref="A1:K1"/>
    <mergeCell ref="A2:K2"/>
    <mergeCell ref="A43:K43"/>
    <mergeCell ref="A44:K44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76" r:id="rId1"/>
  <headerFooter alignWithMargins="0">
    <oddFooter>&amp;R&amp;"Tahoma,Normal Italic"&amp;8İTKİB  GENEL SEKRETERLİĞİ
AR - GE ve MEVZUAT ŞUBESİ
26.06.2003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workbookViewId="0" topLeftCell="A1">
      <selection activeCell="A1" sqref="A1:L1"/>
    </sheetView>
  </sheetViews>
  <sheetFormatPr defaultColWidth="9.140625" defaultRowHeight="12.75"/>
  <cols>
    <col min="1" max="1" width="49.28125" style="0" customWidth="1"/>
    <col min="2" max="2" width="16.7109375" style="0" bestFit="1" customWidth="1"/>
    <col min="3" max="3" width="17.7109375" style="0" bestFit="1" customWidth="1"/>
    <col min="4" max="4" width="16.7109375" style="0" bestFit="1" customWidth="1"/>
    <col min="5" max="5" width="17.7109375" style="0" bestFit="1" customWidth="1"/>
    <col min="6" max="6" width="16.7109375" style="0" bestFit="1" customWidth="1"/>
    <col min="7" max="7" width="17.7109375" style="0" bestFit="1" customWidth="1"/>
    <col min="8" max="8" width="10.421875" style="0" bestFit="1" customWidth="1"/>
    <col min="9" max="9" width="10.57421875" style="0" bestFit="1" customWidth="1"/>
    <col min="10" max="10" width="9.7109375" style="0" bestFit="1" customWidth="1"/>
    <col min="11" max="11" width="9.8515625" style="0" bestFit="1" customWidth="1"/>
    <col min="12" max="12" width="13.28125" style="0" bestFit="1" customWidth="1"/>
  </cols>
  <sheetData>
    <row r="1" spans="1:12" ht="27" thickTop="1">
      <c r="A1" s="214" t="s">
        <v>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ht="20.25">
      <c r="A2" s="211" t="s">
        <v>123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2.75">
      <c r="A3" s="143"/>
      <c r="B3" s="1"/>
      <c r="C3" s="1"/>
      <c r="D3" s="1"/>
      <c r="E3" s="1"/>
      <c r="F3" s="1"/>
      <c r="G3" s="1"/>
      <c r="H3" s="1"/>
      <c r="I3" s="1"/>
      <c r="J3" s="1"/>
      <c r="K3" s="1"/>
      <c r="L3" s="144"/>
    </row>
    <row r="4" spans="1:12" ht="18">
      <c r="A4" s="143"/>
      <c r="B4" s="2">
        <v>2000</v>
      </c>
      <c r="C4" s="2"/>
      <c r="D4" s="2">
        <v>2001</v>
      </c>
      <c r="E4" s="2"/>
      <c r="F4" s="2">
        <v>2002</v>
      </c>
      <c r="G4" s="2"/>
      <c r="H4" s="3">
        <v>2002</v>
      </c>
      <c r="I4" s="3">
        <v>2002</v>
      </c>
      <c r="J4" s="3">
        <v>2002</v>
      </c>
      <c r="K4" s="3">
        <v>2002</v>
      </c>
      <c r="L4" s="145">
        <v>2002</v>
      </c>
    </row>
    <row r="5" spans="1:12" ht="18">
      <c r="A5" s="143"/>
      <c r="B5" s="2" t="s">
        <v>124</v>
      </c>
      <c r="C5" s="2"/>
      <c r="D5" s="2" t="s">
        <v>124</v>
      </c>
      <c r="E5" s="2"/>
      <c r="F5" s="2" t="s">
        <v>124</v>
      </c>
      <c r="G5" s="2"/>
      <c r="H5" s="3" t="s">
        <v>51</v>
      </c>
      <c r="I5" s="3" t="s">
        <v>51</v>
      </c>
      <c r="J5" s="3" t="s">
        <v>51</v>
      </c>
      <c r="K5" s="3" t="s">
        <v>51</v>
      </c>
      <c r="L5" s="145" t="s">
        <v>51</v>
      </c>
    </row>
    <row r="6" spans="1:14" ht="15">
      <c r="A6" s="111"/>
      <c r="B6" s="54"/>
      <c r="C6" s="54"/>
      <c r="D6" s="54"/>
      <c r="E6" s="54"/>
      <c r="F6" s="54"/>
      <c r="G6" s="54"/>
      <c r="H6" s="50" t="s">
        <v>52</v>
      </c>
      <c r="I6" s="50" t="s">
        <v>53</v>
      </c>
      <c r="J6" s="50" t="s">
        <v>54</v>
      </c>
      <c r="K6" s="50" t="s">
        <v>55</v>
      </c>
      <c r="L6" s="146" t="s">
        <v>56</v>
      </c>
      <c r="M6" s="47"/>
      <c r="N6" s="47"/>
    </row>
    <row r="7" spans="1:14" ht="15">
      <c r="A7" s="147" t="s">
        <v>57</v>
      </c>
      <c r="B7" s="90" t="s">
        <v>58</v>
      </c>
      <c r="C7" s="91" t="s">
        <v>59</v>
      </c>
      <c r="D7" s="90" t="s">
        <v>58</v>
      </c>
      <c r="E7" s="91" t="s">
        <v>59</v>
      </c>
      <c r="F7" s="90" t="s">
        <v>58</v>
      </c>
      <c r="G7" s="91" t="s">
        <v>59</v>
      </c>
      <c r="H7" s="91" t="s">
        <v>60</v>
      </c>
      <c r="I7" s="91" t="s">
        <v>60</v>
      </c>
      <c r="J7" s="91" t="s">
        <v>60</v>
      </c>
      <c r="K7" s="91" t="s">
        <v>60</v>
      </c>
      <c r="L7" s="148" t="s">
        <v>60</v>
      </c>
      <c r="M7" s="47"/>
      <c r="N7" s="47"/>
    </row>
    <row r="8" spans="1:14" ht="18" customHeight="1">
      <c r="A8" s="115" t="s">
        <v>61</v>
      </c>
      <c r="B8" s="60">
        <v>210680</v>
      </c>
      <c r="C8" s="61">
        <v>2002638</v>
      </c>
      <c r="D8" s="60">
        <v>133378</v>
      </c>
      <c r="E8" s="61">
        <v>1789704</v>
      </c>
      <c r="F8" s="60">
        <v>115800</v>
      </c>
      <c r="G8" s="61">
        <v>1955227</v>
      </c>
      <c r="H8" s="135">
        <f>(G8*100)/$G$20</f>
        <v>0.062014241946176635</v>
      </c>
      <c r="I8" s="135"/>
      <c r="J8" s="135"/>
      <c r="K8" s="135">
        <f>(G8*100)/$G$28</f>
        <v>0.016225631400069114</v>
      </c>
      <c r="L8" s="149">
        <f>(G8*100)/$G$39</f>
        <v>0.0055734450447008236</v>
      </c>
      <c r="M8" s="47"/>
      <c r="N8" s="47"/>
    </row>
    <row r="9" spans="1:14" ht="18" customHeight="1">
      <c r="A9" s="115" t="s">
        <v>62</v>
      </c>
      <c r="B9" s="60">
        <v>14135729</v>
      </c>
      <c r="C9" s="61">
        <v>114838356</v>
      </c>
      <c r="D9" s="60">
        <v>18674035</v>
      </c>
      <c r="E9" s="61">
        <v>108264755</v>
      </c>
      <c r="F9" s="60">
        <v>24177635</v>
      </c>
      <c r="G9" s="61">
        <v>117423435</v>
      </c>
      <c r="H9" s="135">
        <f aca="true" t="shared" si="0" ref="H9:H20">(G9*100)/$G$20</f>
        <v>3.724337536378715</v>
      </c>
      <c r="I9" s="135"/>
      <c r="J9" s="135"/>
      <c r="K9" s="135">
        <f aca="true" t="shared" si="1" ref="K9:K24">(G9*100)/$G$28</f>
        <v>0.974449193899212</v>
      </c>
      <c r="L9" s="150">
        <f aca="true" t="shared" si="2" ref="L9:L24">(G9*100)/$G$39</f>
        <v>0.33471973429811436</v>
      </c>
      <c r="M9" s="47"/>
      <c r="N9" s="47"/>
    </row>
    <row r="10" spans="1:14" ht="18" customHeight="1">
      <c r="A10" s="115" t="s">
        <v>63</v>
      </c>
      <c r="B10" s="60">
        <v>234257724</v>
      </c>
      <c r="C10" s="61">
        <v>712531649</v>
      </c>
      <c r="D10" s="60">
        <v>273549724</v>
      </c>
      <c r="E10" s="61">
        <v>842540022</v>
      </c>
      <c r="F10" s="60">
        <v>256456151</v>
      </c>
      <c r="G10" s="61">
        <v>801603092</v>
      </c>
      <c r="H10" s="135">
        <f t="shared" si="0"/>
        <v>25.424571209425448</v>
      </c>
      <c r="I10" s="135"/>
      <c r="J10" s="135"/>
      <c r="K10" s="135">
        <f t="shared" si="1"/>
        <v>6.652177112912051</v>
      </c>
      <c r="L10" s="150">
        <f t="shared" si="2"/>
        <v>2.2849985095972274</v>
      </c>
      <c r="M10" s="47"/>
      <c r="N10" s="47"/>
    </row>
    <row r="11" spans="1:14" ht="18" customHeight="1">
      <c r="A11" s="115" t="s">
        <v>64</v>
      </c>
      <c r="B11" s="60">
        <v>777365</v>
      </c>
      <c r="C11" s="61">
        <v>6512966</v>
      </c>
      <c r="D11" s="60">
        <v>693147</v>
      </c>
      <c r="E11" s="61">
        <v>4351207</v>
      </c>
      <c r="F11" s="60">
        <v>1549579</v>
      </c>
      <c r="G11" s="61">
        <v>6019411</v>
      </c>
      <c r="H11" s="135">
        <f t="shared" si="0"/>
        <v>0.1909186044011652</v>
      </c>
      <c r="I11" s="135"/>
      <c r="J11" s="135"/>
      <c r="K11" s="135">
        <f t="shared" si="1"/>
        <v>0.04995263676878512</v>
      </c>
      <c r="L11" s="150">
        <f t="shared" si="2"/>
        <v>0.017158548040696876</v>
      </c>
      <c r="M11" s="47"/>
      <c r="N11" s="47"/>
    </row>
    <row r="12" spans="1:14" ht="18" customHeight="1">
      <c r="A12" s="115" t="s">
        <v>65</v>
      </c>
      <c r="B12" s="60">
        <v>204500919</v>
      </c>
      <c r="C12" s="61">
        <v>490065432</v>
      </c>
      <c r="D12" s="60">
        <v>194976178</v>
      </c>
      <c r="E12" s="61">
        <v>470301005</v>
      </c>
      <c r="F12" s="60">
        <v>175230929</v>
      </c>
      <c r="G12" s="61">
        <v>499855501</v>
      </c>
      <c r="H12" s="135">
        <f t="shared" si="0"/>
        <v>15.853995457888693</v>
      </c>
      <c r="I12" s="135"/>
      <c r="J12" s="135"/>
      <c r="K12" s="135">
        <f t="shared" si="1"/>
        <v>4.148096928143319</v>
      </c>
      <c r="L12" s="150">
        <f t="shared" si="2"/>
        <v>1.4248561241814366</v>
      </c>
      <c r="M12" s="47"/>
      <c r="N12" s="47"/>
    </row>
    <row r="13" spans="1:14" ht="18" customHeight="1">
      <c r="A13" s="115" t="s">
        <v>66</v>
      </c>
      <c r="B13" s="60">
        <v>169392404</v>
      </c>
      <c r="C13" s="61">
        <v>607775746</v>
      </c>
      <c r="D13" s="60">
        <v>198790629</v>
      </c>
      <c r="E13" s="61">
        <v>640085267</v>
      </c>
      <c r="F13" s="60">
        <v>180303391</v>
      </c>
      <c r="G13" s="61">
        <v>625152164</v>
      </c>
      <c r="H13" s="135">
        <f t="shared" si="0"/>
        <v>19.82804940371215</v>
      </c>
      <c r="I13" s="135"/>
      <c r="J13" s="135"/>
      <c r="K13" s="135">
        <f t="shared" si="1"/>
        <v>5.187882829983197</v>
      </c>
      <c r="L13" s="150">
        <f t="shared" si="2"/>
        <v>1.7820187787043635</v>
      </c>
      <c r="M13" s="47"/>
      <c r="N13" s="47"/>
    </row>
    <row r="14" spans="1:14" ht="18" customHeight="1">
      <c r="A14" s="115" t="s">
        <v>67</v>
      </c>
      <c r="B14" s="60">
        <v>16094763</v>
      </c>
      <c r="C14" s="61">
        <v>33806605</v>
      </c>
      <c r="D14" s="60">
        <v>24528072</v>
      </c>
      <c r="E14" s="61">
        <v>56373610</v>
      </c>
      <c r="F14" s="60">
        <v>35309797</v>
      </c>
      <c r="G14" s="61">
        <v>67179992</v>
      </c>
      <c r="H14" s="135">
        <f t="shared" si="0"/>
        <v>2.130758360962799</v>
      </c>
      <c r="I14" s="135"/>
      <c r="J14" s="135"/>
      <c r="K14" s="135">
        <f t="shared" si="1"/>
        <v>0.557499353093831</v>
      </c>
      <c r="L14" s="150">
        <f t="shared" si="2"/>
        <v>0.1914989888721059</v>
      </c>
      <c r="M14" s="47"/>
      <c r="N14" s="47"/>
    </row>
    <row r="15" spans="1:14" ht="18" customHeight="1">
      <c r="A15" s="115" t="s">
        <v>68</v>
      </c>
      <c r="B15" s="60">
        <v>71991164</v>
      </c>
      <c r="C15" s="61">
        <v>295397001</v>
      </c>
      <c r="D15" s="60">
        <v>82840905</v>
      </c>
      <c r="E15" s="61">
        <v>263254084</v>
      </c>
      <c r="F15" s="60">
        <v>108981423</v>
      </c>
      <c r="G15" s="61">
        <v>285522887</v>
      </c>
      <c r="H15" s="135">
        <f t="shared" si="0"/>
        <v>9.05597426569337</v>
      </c>
      <c r="I15" s="135"/>
      <c r="J15" s="135"/>
      <c r="K15" s="135">
        <f t="shared" si="1"/>
        <v>2.3694379837970656</v>
      </c>
      <c r="L15" s="150">
        <f t="shared" si="2"/>
        <v>0.8138932818024829</v>
      </c>
      <c r="M15" s="47"/>
      <c r="N15" s="47"/>
    </row>
    <row r="16" spans="1:14" ht="18" customHeight="1">
      <c r="A16" s="115" t="s">
        <v>69</v>
      </c>
      <c r="B16" s="60">
        <v>32213120</v>
      </c>
      <c r="C16" s="61">
        <v>232059262</v>
      </c>
      <c r="D16" s="60">
        <v>43718717</v>
      </c>
      <c r="E16" s="61">
        <v>288786778</v>
      </c>
      <c r="F16" s="60">
        <v>45418552</v>
      </c>
      <c r="G16" s="61">
        <v>316510824</v>
      </c>
      <c r="H16" s="135">
        <f t="shared" si="0"/>
        <v>10.038823532060334</v>
      </c>
      <c r="I16" s="135"/>
      <c r="J16" s="135"/>
      <c r="K16" s="135">
        <f t="shared" si="1"/>
        <v>2.6265942339974586</v>
      </c>
      <c r="L16" s="150">
        <f t="shared" si="2"/>
        <v>0.902225513261107</v>
      </c>
      <c r="M16" s="47"/>
      <c r="N16" s="47"/>
    </row>
    <row r="17" spans="1:14" ht="18" customHeight="1">
      <c r="A17" s="115" t="s">
        <v>70</v>
      </c>
      <c r="B17" s="60">
        <v>30724222</v>
      </c>
      <c r="C17" s="61">
        <v>138115077</v>
      </c>
      <c r="D17" s="60">
        <v>35690878</v>
      </c>
      <c r="E17" s="61">
        <v>146252738</v>
      </c>
      <c r="F17" s="60">
        <v>42128785</v>
      </c>
      <c r="G17" s="61">
        <v>169570597</v>
      </c>
      <c r="H17" s="135">
        <f t="shared" si="0"/>
        <v>5.378297266412347</v>
      </c>
      <c r="I17" s="135"/>
      <c r="J17" s="135"/>
      <c r="K17" s="135">
        <f t="shared" si="1"/>
        <v>1.4071972222210851</v>
      </c>
      <c r="L17" s="150">
        <f t="shared" si="2"/>
        <v>0.4833670993580849</v>
      </c>
      <c r="M17" s="47"/>
      <c r="N17" s="47"/>
    </row>
    <row r="18" spans="1:14" ht="18" customHeight="1">
      <c r="A18" s="115" t="s">
        <v>71</v>
      </c>
      <c r="B18" s="60">
        <v>39126292</v>
      </c>
      <c r="C18" s="61">
        <v>212220815</v>
      </c>
      <c r="D18" s="60">
        <v>48353084</v>
      </c>
      <c r="E18" s="61">
        <v>238947970</v>
      </c>
      <c r="F18" s="60">
        <v>53038228</v>
      </c>
      <c r="G18" s="61">
        <v>262074564</v>
      </c>
      <c r="H18" s="135">
        <f t="shared" si="0"/>
        <v>8.312260121118802</v>
      </c>
      <c r="I18" s="135"/>
      <c r="J18" s="135"/>
      <c r="K18" s="135">
        <f t="shared" si="1"/>
        <v>2.1748499150215412</v>
      </c>
      <c r="L18" s="150">
        <f t="shared" si="2"/>
        <v>0.7470529918356942</v>
      </c>
      <c r="M18" s="47"/>
      <c r="N18" s="47"/>
    </row>
    <row r="19" spans="1:14" ht="12.75">
      <c r="A19" s="113"/>
      <c r="B19" s="66"/>
      <c r="C19" s="67"/>
      <c r="D19" s="66"/>
      <c r="E19" s="67"/>
      <c r="F19" s="66"/>
      <c r="G19" s="67"/>
      <c r="H19" s="136"/>
      <c r="I19" s="136"/>
      <c r="J19" s="136"/>
      <c r="K19" s="136"/>
      <c r="L19" s="151"/>
      <c r="M19" s="47"/>
      <c r="N19" s="47"/>
    </row>
    <row r="20" spans="1:14" ht="12.75">
      <c r="A20" s="152" t="s">
        <v>72</v>
      </c>
      <c r="B20" s="70">
        <f aca="true" t="shared" si="3" ref="B20:G20">SUM(B8:B18)</f>
        <v>813424382</v>
      </c>
      <c r="C20" s="71">
        <f t="shared" si="3"/>
        <v>2845325547</v>
      </c>
      <c r="D20" s="70">
        <f t="shared" si="3"/>
        <v>921948747</v>
      </c>
      <c r="E20" s="71">
        <f t="shared" si="3"/>
        <v>3060947140</v>
      </c>
      <c r="F20" s="70">
        <f t="shared" si="3"/>
        <v>922710270</v>
      </c>
      <c r="G20" s="71">
        <f t="shared" si="3"/>
        <v>3152867694</v>
      </c>
      <c r="H20" s="136">
        <f t="shared" si="0"/>
        <v>100</v>
      </c>
      <c r="I20" s="136"/>
      <c r="J20" s="136"/>
      <c r="K20" s="136">
        <f t="shared" si="1"/>
        <v>26.164363041237614</v>
      </c>
      <c r="L20" s="151">
        <f t="shared" si="2"/>
        <v>8.987363014996015</v>
      </c>
      <c r="M20" s="47"/>
      <c r="N20" s="47"/>
    </row>
    <row r="21" spans="1:14" ht="12.75">
      <c r="A21" s="113"/>
      <c r="B21" s="66"/>
      <c r="C21" s="67"/>
      <c r="D21" s="66"/>
      <c r="E21" s="67"/>
      <c r="F21" s="66"/>
      <c r="G21" s="67"/>
      <c r="H21" s="136"/>
      <c r="I21" s="136"/>
      <c r="J21" s="136"/>
      <c r="K21" s="136"/>
      <c r="L21" s="151"/>
      <c r="M21" s="47"/>
      <c r="N21" s="47"/>
    </row>
    <row r="22" spans="1:14" ht="18" customHeight="1">
      <c r="A22" s="153" t="s">
        <v>73</v>
      </c>
      <c r="B22" s="74">
        <v>11196537</v>
      </c>
      <c r="C22" s="75">
        <v>3728649685</v>
      </c>
      <c r="D22" s="74">
        <v>13120150</v>
      </c>
      <c r="E22" s="75">
        <v>3641200082</v>
      </c>
      <c r="F22" s="74">
        <v>18494126</v>
      </c>
      <c r="G22" s="75">
        <v>4423726612</v>
      </c>
      <c r="H22" s="137"/>
      <c r="I22" s="137">
        <f>(G22*100)/$G$26</f>
        <v>49.71949098316088</v>
      </c>
      <c r="J22" s="137"/>
      <c r="K22" s="137">
        <f t="shared" si="1"/>
        <v>36.710702860071265</v>
      </c>
      <c r="L22" s="154">
        <f t="shared" si="2"/>
        <v>12.60999217214296</v>
      </c>
      <c r="M22" s="47"/>
      <c r="N22" s="47"/>
    </row>
    <row r="23" spans="1:14" ht="18" customHeight="1">
      <c r="A23" s="153" t="s">
        <v>74</v>
      </c>
      <c r="B23" s="74">
        <v>58784120</v>
      </c>
      <c r="C23" s="75">
        <v>2506401522</v>
      </c>
      <c r="D23" s="74">
        <v>54720597</v>
      </c>
      <c r="E23" s="75">
        <v>2639429317</v>
      </c>
      <c r="F23" s="74">
        <v>51627650</v>
      </c>
      <c r="G23" s="75">
        <v>3228599736</v>
      </c>
      <c r="H23" s="137"/>
      <c r="I23" s="137">
        <f>(G23*100)/$G$26</f>
        <v>36.28712837426301</v>
      </c>
      <c r="J23" s="137"/>
      <c r="K23" s="137">
        <f t="shared" si="1"/>
        <v>26.792832369180893</v>
      </c>
      <c r="L23" s="154">
        <f t="shared" si="2"/>
        <v>9.203239930673822</v>
      </c>
      <c r="M23" s="47"/>
      <c r="N23" s="47"/>
    </row>
    <row r="24" spans="1:14" ht="18" customHeight="1">
      <c r="A24" s="153" t="s">
        <v>75</v>
      </c>
      <c r="B24" s="74">
        <v>228704540</v>
      </c>
      <c r="C24" s="75">
        <v>1021264521</v>
      </c>
      <c r="D24" s="74">
        <v>240976376</v>
      </c>
      <c r="E24" s="75">
        <v>1055226830</v>
      </c>
      <c r="F24" s="74">
        <v>278262214</v>
      </c>
      <c r="G24" s="75">
        <v>1245042721</v>
      </c>
      <c r="H24" s="137"/>
      <c r="I24" s="137">
        <f>(G24*100)/$G$26</f>
        <v>13.993380642576106</v>
      </c>
      <c r="J24" s="137"/>
      <c r="K24" s="137">
        <f t="shared" si="1"/>
        <v>10.332101729510226</v>
      </c>
      <c r="L24" s="154">
        <f t="shared" si="2"/>
        <v>3.54903915698703</v>
      </c>
      <c r="M24" s="47"/>
      <c r="N24" s="47"/>
    </row>
    <row r="25" spans="1:14" ht="12.75">
      <c r="A25" s="113"/>
      <c r="B25" s="66"/>
      <c r="C25" s="67"/>
      <c r="D25" s="66"/>
      <c r="E25" s="67"/>
      <c r="F25" s="66"/>
      <c r="G25" s="67"/>
      <c r="H25" s="136"/>
      <c r="I25" s="136"/>
      <c r="J25" s="136"/>
      <c r="K25" s="136"/>
      <c r="L25" s="151"/>
      <c r="M25" s="47"/>
      <c r="N25" s="47"/>
    </row>
    <row r="26" spans="1:14" ht="12.75">
      <c r="A26" s="152" t="s">
        <v>76</v>
      </c>
      <c r="B26" s="70">
        <f aca="true" t="shared" si="4" ref="B26:G26">SUM(B22:B24)</f>
        <v>298685197</v>
      </c>
      <c r="C26" s="71">
        <f t="shared" si="4"/>
        <v>7256315728</v>
      </c>
      <c r="D26" s="70">
        <f t="shared" si="4"/>
        <v>308817123</v>
      </c>
      <c r="E26" s="71">
        <f t="shared" si="4"/>
        <v>7335856229</v>
      </c>
      <c r="F26" s="70">
        <f t="shared" si="4"/>
        <v>348383990</v>
      </c>
      <c r="G26" s="71">
        <f t="shared" si="4"/>
        <v>8897369069</v>
      </c>
      <c r="H26" s="136"/>
      <c r="I26" s="136">
        <f>(G26*100)/$G$26</f>
        <v>100</v>
      </c>
      <c r="J26" s="136"/>
      <c r="K26" s="136">
        <f>(G26*100)/$G$28</f>
        <v>73.83563695876238</v>
      </c>
      <c r="L26" s="151">
        <f aca="true" t="shared" si="5" ref="L26:L39">(G26*100)/$G$39</f>
        <v>25.362271259803812</v>
      </c>
      <c r="M26" s="47"/>
      <c r="N26" s="47"/>
    </row>
    <row r="27" spans="1:14" ht="12.75">
      <c r="A27" s="113"/>
      <c r="B27" s="66"/>
      <c r="C27" s="67"/>
      <c r="D27" s="66"/>
      <c r="E27" s="67"/>
      <c r="F27" s="66"/>
      <c r="G27" s="67"/>
      <c r="H27" s="136"/>
      <c r="I27" s="136"/>
      <c r="J27" s="136"/>
      <c r="K27" s="136"/>
      <c r="L27" s="151"/>
      <c r="M27" s="47"/>
      <c r="N27" s="47"/>
    </row>
    <row r="28" spans="1:14" ht="12.75">
      <c r="A28" s="152" t="s">
        <v>77</v>
      </c>
      <c r="B28" s="70">
        <f aca="true" t="shared" si="6" ref="B28:G28">B20+B26</f>
        <v>1112109579</v>
      </c>
      <c r="C28" s="71">
        <f t="shared" si="6"/>
        <v>10101641275</v>
      </c>
      <c r="D28" s="70">
        <f t="shared" si="6"/>
        <v>1230765870</v>
      </c>
      <c r="E28" s="71">
        <f t="shared" si="6"/>
        <v>10396803369</v>
      </c>
      <c r="F28" s="70">
        <f t="shared" si="6"/>
        <v>1271094260</v>
      </c>
      <c r="G28" s="71">
        <f t="shared" si="6"/>
        <v>12050236763</v>
      </c>
      <c r="H28" s="136"/>
      <c r="I28" s="136"/>
      <c r="J28" s="136"/>
      <c r="K28" s="136">
        <f>(G28*100)/$G$28</f>
        <v>100</v>
      </c>
      <c r="L28" s="151">
        <f t="shared" si="5"/>
        <v>34.349634274799826</v>
      </c>
      <c r="M28" s="47"/>
      <c r="N28" s="47"/>
    </row>
    <row r="29" spans="1:14" ht="12.75">
      <c r="A29" s="113"/>
      <c r="B29" s="66"/>
      <c r="C29" s="67"/>
      <c r="D29" s="66"/>
      <c r="E29" s="67"/>
      <c r="F29" s="66"/>
      <c r="G29" s="67"/>
      <c r="H29" s="136"/>
      <c r="I29" s="136"/>
      <c r="J29" s="136"/>
      <c r="K29" s="136"/>
      <c r="L29" s="151"/>
      <c r="M29" s="47"/>
      <c r="N29" s="47"/>
    </row>
    <row r="30" spans="1:14" ht="18" customHeight="1">
      <c r="A30" s="153" t="s">
        <v>78</v>
      </c>
      <c r="B30" s="74">
        <v>8957340</v>
      </c>
      <c r="C30" s="75">
        <v>62724265</v>
      </c>
      <c r="D30" s="74">
        <v>10211827</v>
      </c>
      <c r="E30" s="75">
        <v>68555608</v>
      </c>
      <c r="F30" s="74">
        <v>13946253</v>
      </c>
      <c r="G30" s="75">
        <v>67205097</v>
      </c>
      <c r="H30" s="137"/>
      <c r="I30" s="137"/>
      <c r="J30" s="137">
        <f>(G30*100)/$G$35</f>
        <v>10.447524625104904</v>
      </c>
      <c r="K30" s="137"/>
      <c r="L30" s="154">
        <f t="shared" si="5"/>
        <v>0.19157055157958036</v>
      </c>
      <c r="M30" s="47"/>
      <c r="N30" s="47"/>
    </row>
    <row r="31" spans="1:14" ht="18" customHeight="1">
      <c r="A31" s="153" t="s">
        <v>79</v>
      </c>
      <c r="B31" s="74">
        <v>5759187</v>
      </c>
      <c r="C31" s="75">
        <v>306957449</v>
      </c>
      <c r="D31" s="74">
        <v>5311321</v>
      </c>
      <c r="E31" s="75">
        <v>327651914</v>
      </c>
      <c r="F31" s="74">
        <v>5451435</v>
      </c>
      <c r="G31" s="75">
        <v>306384597</v>
      </c>
      <c r="H31" s="137"/>
      <c r="I31" s="137"/>
      <c r="J31" s="137">
        <f>(G31*100)/$G$35</f>
        <v>47.6297299579873</v>
      </c>
      <c r="K31" s="137"/>
      <c r="L31" s="154">
        <f t="shared" si="5"/>
        <v>0.8733603381716337</v>
      </c>
      <c r="M31" s="47"/>
      <c r="N31" s="47"/>
    </row>
    <row r="32" spans="1:14" ht="18" customHeight="1">
      <c r="A32" s="153" t="s">
        <v>80</v>
      </c>
      <c r="B32" s="74">
        <v>901159</v>
      </c>
      <c r="C32" s="75">
        <v>82843091</v>
      </c>
      <c r="D32" s="74">
        <v>882247</v>
      </c>
      <c r="E32" s="75">
        <v>100365537</v>
      </c>
      <c r="F32" s="74">
        <v>1289833</v>
      </c>
      <c r="G32" s="75">
        <v>138317026</v>
      </c>
      <c r="H32" s="137"/>
      <c r="I32" s="137"/>
      <c r="J32" s="137">
        <f>(G32*100)/$G$35</f>
        <v>21.502394903265678</v>
      </c>
      <c r="K32" s="137"/>
      <c r="L32" s="154">
        <f t="shared" si="5"/>
        <v>0.39427766860699803</v>
      </c>
      <c r="M32" s="47"/>
      <c r="N32" s="47"/>
    </row>
    <row r="33" spans="1:14" ht="18" customHeight="1">
      <c r="A33" s="153" t="s">
        <v>81</v>
      </c>
      <c r="B33" s="74">
        <v>4755807</v>
      </c>
      <c r="C33" s="75">
        <v>114184806</v>
      </c>
      <c r="D33" s="74">
        <v>4342347</v>
      </c>
      <c r="E33" s="75">
        <v>126116480</v>
      </c>
      <c r="F33" s="74">
        <v>4845858</v>
      </c>
      <c r="G33" s="75">
        <v>131356631</v>
      </c>
      <c r="H33" s="137"/>
      <c r="I33" s="137"/>
      <c r="J33" s="137">
        <f>(G33*100)/$G$35</f>
        <v>20.420350513642116</v>
      </c>
      <c r="K33" s="137"/>
      <c r="L33" s="154">
        <f t="shared" si="5"/>
        <v>0.3744368117541056</v>
      </c>
      <c r="M33" s="47"/>
      <c r="N33" s="47"/>
    </row>
    <row r="34" spans="1:14" ht="12.75">
      <c r="A34" s="113"/>
      <c r="B34" s="66"/>
      <c r="C34" s="67"/>
      <c r="D34" s="66"/>
      <c r="E34" s="67"/>
      <c r="F34" s="66"/>
      <c r="G34" s="67"/>
      <c r="H34" s="136"/>
      <c r="I34" s="136"/>
      <c r="J34" s="136"/>
      <c r="K34" s="136"/>
      <c r="L34" s="151"/>
      <c r="M34" s="47"/>
      <c r="N34" s="47"/>
    </row>
    <row r="35" spans="1:14" ht="12.75">
      <c r="A35" s="152" t="s">
        <v>82</v>
      </c>
      <c r="B35" s="70">
        <f aca="true" t="shared" si="7" ref="B35:G35">SUM(B30:B33)</f>
        <v>20373493</v>
      </c>
      <c r="C35" s="71">
        <f t="shared" si="7"/>
        <v>566709611</v>
      </c>
      <c r="D35" s="70">
        <f t="shared" si="7"/>
        <v>20747742</v>
      </c>
      <c r="E35" s="71">
        <f t="shared" si="7"/>
        <v>622689539</v>
      </c>
      <c r="F35" s="70">
        <f t="shared" si="7"/>
        <v>25533379</v>
      </c>
      <c r="G35" s="71">
        <f t="shared" si="7"/>
        <v>643263351</v>
      </c>
      <c r="H35" s="136"/>
      <c r="I35" s="136"/>
      <c r="J35" s="136">
        <f>(G35*100)/$G$35</f>
        <v>100</v>
      </c>
      <c r="K35" s="136"/>
      <c r="L35" s="151">
        <f t="shared" si="5"/>
        <v>1.8336453701123177</v>
      </c>
      <c r="M35" s="47"/>
      <c r="N35" s="47"/>
    </row>
    <row r="36" spans="1:14" ht="12.75">
      <c r="A36" s="113"/>
      <c r="B36" s="66"/>
      <c r="C36" s="67"/>
      <c r="D36" s="66"/>
      <c r="E36" s="67"/>
      <c r="F36" s="66"/>
      <c r="G36" s="67"/>
      <c r="H36" s="136"/>
      <c r="I36" s="136"/>
      <c r="J36" s="136"/>
      <c r="K36" s="136"/>
      <c r="L36" s="151"/>
      <c r="M36" s="47"/>
      <c r="N36" s="47"/>
    </row>
    <row r="37" spans="1:14" ht="12.75">
      <c r="A37" s="155" t="s">
        <v>83</v>
      </c>
      <c r="B37" s="78">
        <f aca="true" t="shared" si="8" ref="B37:G37">B28+B35</f>
        <v>1132483072</v>
      </c>
      <c r="C37" s="79">
        <f t="shared" si="8"/>
        <v>10668350886</v>
      </c>
      <c r="D37" s="78">
        <f t="shared" si="8"/>
        <v>1251513612</v>
      </c>
      <c r="E37" s="79">
        <f t="shared" si="8"/>
        <v>11019492908</v>
      </c>
      <c r="F37" s="78">
        <f t="shared" si="8"/>
        <v>1296627639</v>
      </c>
      <c r="G37" s="79">
        <f t="shared" si="8"/>
        <v>12693500114</v>
      </c>
      <c r="H37" s="137"/>
      <c r="I37" s="137"/>
      <c r="J37" s="137"/>
      <c r="K37" s="137"/>
      <c r="L37" s="154">
        <f t="shared" si="5"/>
        <v>36.18327964491215</v>
      </c>
      <c r="M37" s="47"/>
      <c r="N37" s="47"/>
    </row>
    <row r="38" spans="1:14" ht="12.75">
      <c r="A38" s="113"/>
      <c r="B38" s="66"/>
      <c r="C38" s="67"/>
      <c r="D38" s="66"/>
      <c r="E38" s="67"/>
      <c r="F38" s="66"/>
      <c r="G38" s="67"/>
      <c r="H38" s="136"/>
      <c r="I38" s="136"/>
      <c r="J38" s="136"/>
      <c r="K38" s="136"/>
      <c r="L38" s="151"/>
      <c r="M38" s="47"/>
      <c r="N38" s="47"/>
    </row>
    <row r="39" spans="1:14" ht="13.5" thickBot="1">
      <c r="A39" s="156" t="s">
        <v>84</v>
      </c>
      <c r="B39" s="157"/>
      <c r="C39" s="158">
        <v>27774906000</v>
      </c>
      <c r="D39" s="157"/>
      <c r="E39" s="158">
        <v>31334216000</v>
      </c>
      <c r="F39" s="157"/>
      <c r="G39" s="158">
        <v>35081121000</v>
      </c>
      <c r="H39" s="159"/>
      <c r="I39" s="159"/>
      <c r="J39" s="159"/>
      <c r="K39" s="159"/>
      <c r="L39" s="160">
        <f t="shared" si="5"/>
        <v>100</v>
      </c>
      <c r="M39" s="47"/>
      <c r="N39" s="47"/>
    </row>
    <row r="40" spans="1:14" ht="13.5" thickTop="1">
      <c r="A40" s="87"/>
      <c r="B40" s="138"/>
      <c r="C40" s="138"/>
      <c r="D40" s="138"/>
      <c r="E40" s="138"/>
      <c r="F40" s="138"/>
      <c r="G40" s="138"/>
      <c r="H40" s="139"/>
      <c r="I40" s="139"/>
      <c r="J40" s="139"/>
      <c r="K40" s="139"/>
      <c r="L40" s="139"/>
      <c r="M40" s="47"/>
      <c r="N40" s="47"/>
    </row>
    <row r="41" spans="1:14" ht="13.5">
      <c r="A41" s="86" t="s">
        <v>125</v>
      </c>
      <c r="B41" s="86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47"/>
      <c r="N41" s="47"/>
    </row>
    <row r="42" spans="1:14" ht="12.75">
      <c r="A42" s="87"/>
      <c r="B42" s="138"/>
      <c r="C42" s="138"/>
      <c r="D42" s="138"/>
      <c r="E42" s="138"/>
      <c r="F42" s="138"/>
      <c r="G42" s="138"/>
      <c r="H42" s="87"/>
      <c r="I42" s="87"/>
      <c r="J42" s="87"/>
      <c r="K42" s="87"/>
      <c r="L42" s="87"/>
      <c r="M42" s="47"/>
      <c r="N42" s="47"/>
    </row>
    <row r="43" spans="1:14" ht="12.75">
      <c r="A43" s="87"/>
      <c r="B43" s="138"/>
      <c r="C43" s="138"/>
      <c r="D43" s="138"/>
      <c r="E43" s="138"/>
      <c r="F43" s="138"/>
      <c r="G43" s="138"/>
      <c r="H43" s="87"/>
      <c r="I43" s="87"/>
      <c r="J43" s="87"/>
      <c r="K43" s="87"/>
      <c r="L43" s="87"/>
      <c r="M43" s="47"/>
      <c r="N43" s="47"/>
    </row>
    <row r="44" spans="1:14" ht="13.5" thickBot="1">
      <c r="A44" s="87"/>
      <c r="B44" s="138"/>
      <c r="C44" s="138"/>
      <c r="D44" s="138"/>
      <c r="E44" s="138"/>
      <c r="F44" s="138"/>
      <c r="G44" s="138"/>
      <c r="H44" s="87"/>
      <c r="I44" s="87"/>
      <c r="J44" s="87"/>
      <c r="K44" s="87"/>
      <c r="L44" s="87"/>
      <c r="M44" s="47"/>
      <c r="N44" s="47"/>
    </row>
    <row r="45" spans="1:14" ht="27" thickTop="1">
      <c r="A45" s="217" t="s">
        <v>85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47"/>
      <c r="N45" s="47"/>
    </row>
    <row r="46" spans="1:14" ht="20.25">
      <c r="A46" s="211" t="s">
        <v>123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3"/>
      <c r="M46" s="47"/>
      <c r="N46" s="47"/>
    </row>
    <row r="47" spans="1:14" ht="12.75">
      <c r="A47" s="111"/>
      <c r="B47" s="1"/>
      <c r="C47" s="1"/>
      <c r="D47" s="1"/>
      <c r="E47" s="1"/>
      <c r="F47" s="1"/>
      <c r="G47" s="1"/>
      <c r="H47" s="1"/>
      <c r="I47" s="1"/>
      <c r="J47" s="1"/>
      <c r="K47" s="1"/>
      <c r="L47" s="144"/>
      <c r="M47" s="47"/>
      <c r="N47" s="47"/>
    </row>
    <row r="48" spans="1:14" ht="18">
      <c r="A48" s="111"/>
      <c r="B48" s="2">
        <v>2000</v>
      </c>
      <c r="C48" s="2"/>
      <c r="D48" s="2">
        <v>2001</v>
      </c>
      <c r="E48" s="2"/>
      <c r="F48" s="2">
        <v>2002</v>
      </c>
      <c r="G48" s="2"/>
      <c r="H48" s="3">
        <v>2002</v>
      </c>
      <c r="I48" s="3">
        <v>2002</v>
      </c>
      <c r="J48" s="3">
        <v>2002</v>
      </c>
      <c r="K48" s="3">
        <v>2002</v>
      </c>
      <c r="L48" s="145">
        <v>2002</v>
      </c>
      <c r="M48" s="47"/>
      <c r="N48" s="47"/>
    </row>
    <row r="49" spans="1:14" ht="18">
      <c r="A49" s="111"/>
      <c r="B49" s="2" t="s">
        <v>124</v>
      </c>
      <c r="C49" s="2"/>
      <c r="D49" s="2" t="s">
        <v>124</v>
      </c>
      <c r="E49" s="2"/>
      <c r="F49" s="2" t="s">
        <v>124</v>
      </c>
      <c r="G49" s="2"/>
      <c r="H49" s="3" t="s">
        <v>51</v>
      </c>
      <c r="I49" s="3" t="s">
        <v>51</v>
      </c>
      <c r="J49" s="3" t="s">
        <v>51</v>
      </c>
      <c r="K49" s="3" t="s">
        <v>51</v>
      </c>
      <c r="L49" s="145" t="s">
        <v>51</v>
      </c>
      <c r="M49" s="47"/>
      <c r="N49" s="47"/>
    </row>
    <row r="50" spans="1:14" ht="15">
      <c r="A50" s="111"/>
      <c r="B50" s="54"/>
      <c r="C50" s="54"/>
      <c r="D50" s="54"/>
      <c r="E50" s="54"/>
      <c r="F50" s="54"/>
      <c r="G50" s="54"/>
      <c r="H50" s="50" t="s">
        <v>52</v>
      </c>
      <c r="I50" s="50" t="s">
        <v>53</v>
      </c>
      <c r="J50" s="50" t="s">
        <v>54</v>
      </c>
      <c r="K50" s="50" t="s">
        <v>55</v>
      </c>
      <c r="L50" s="146" t="s">
        <v>86</v>
      </c>
      <c r="M50" s="47"/>
      <c r="N50" s="47"/>
    </row>
    <row r="51" spans="1:14" ht="15">
      <c r="A51" s="147" t="s">
        <v>57</v>
      </c>
      <c r="B51" s="90" t="s">
        <v>58</v>
      </c>
      <c r="C51" s="91" t="s">
        <v>59</v>
      </c>
      <c r="D51" s="90" t="s">
        <v>58</v>
      </c>
      <c r="E51" s="91" t="s">
        <v>59</v>
      </c>
      <c r="F51" s="90" t="s">
        <v>58</v>
      </c>
      <c r="G51" s="91" t="s">
        <v>59</v>
      </c>
      <c r="H51" s="91" t="s">
        <v>60</v>
      </c>
      <c r="I51" s="91" t="s">
        <v>60</v>
      </c>
      <c r="J51" s="91" t="s">
        <v>60</v>
      </c>
      <c r="K51" s="91" t="s">
        <v>60</v>
      </c>
      <c r="L51" s="148" t="s">
        <v>60</v>
      </c>
      <c r="M51" s="47"/>
      <c r="N51" s="47"/>
    </row>
    <row r="52" spans="1:14" ht="18" customHeight="1">
      <c r="A52" s="115" t="s">
        <v>61</v>
      </c>
      <c r="B52" s="60">
        <v>434620</v>
      </c>
      <c r="C52" s="61">
        <v>10774419</v>
      </c>
      <c r="D52" s="60">
        <v>342823</v>
      </c>
      <c r="E52" s="61">
        <v>8690389</v>
      </c>
      <c r="F52" s="60">
        <v>347412</v>
      </c>
      <c r="G52" s="61">
        <v>9259895</v>
      </c>
      <c r="H52" s="137">
        <f aca="true" t="shared" si="9" ref="H52:H62">(G52*100)/$G$64</f>
        <v>0.24241535718743326</v>
      </c>
      <c r="I52" s="137"/>
      <c r="J52" s="137"/>
      <c r="K52" s="137">
        <f aca="true" t="shared" si="10" ref="K52:K70">(G52*100)/$G$72</f>
        <v>0.22678212669138587</v>
      </c>
      <c r="L52" s="150">
        <f aca="true" t="shared" si="11" ref="L52:L81">(G52*100)/$G$83</f>
        <v>0.018216771494293068</v>
      </c>
      <c r="M52" s="47"/>
      <c r="N52" s="47"/>
    </row>
    <row r="53" spans="1:14" ht="18" customHeight="1">
      <c r="A53" s="115" t="s">
        <v>62</v>
      </c>
      <c r="B53" s="60">
        <v>49070234</v>
      </c>
      <c r="C53" s="61">
        <v>243062189</v>
      </c>
      <c r="D53" s="60">
        <v>34821520</v>
      </c>
      <c r="E53" s="61">
        <v>202811561</v>
      </c>
      <c r="F53" s="60">
        <v>46130179</v>
      </c>
      <c r="G53" s="61">
        <v>259900400</v>
      </c>
      <c r="H53" s="137">
        <f t="shared" si="9"/>
        <v>6.80394845720786</v>
      </c>
      <c r="I53" s="137"/>
      <c r="J53" s="137"/>
      <c r="K53" s="137">
        <f t="shared" si="10"/>
        <v>6.365165635241206</v>
      </c>
      <c r="L53" s="150">
        <f t="shared" si="11"/>
        <v>0.5112958838167567</v>
      </c>
      <c r="M53" s="47"/>
      <c r="N53" s="47"/>
    </row>
    <row r="54" spans="1:14" ht="18" customHeight="1">
      <c r="A54" s="115" t="s">
        <v>63</v>
      </c>
      <c r="B54" s="60">
        <v>670505517</v>
      </c>
      <c r="C54" s="61">
        <v>1079791123</v>
      </c>
      <c r="D54" s="60">
        <v>550915330</v>
      </c>
      <c r="E54" s="61">
        <v>950069741</v>
      </c>
      <c r="F54" s="60">
        <v>708758062</v>
      </c>
      <c r="G54" s="61">
        <v>1288536162</v>
      </c>
      <c r="H54" s="137">
        <f t="shared" si="9"/>
        <v>33.73266694278438</v>
      </c>
      <c r="I54" s="137"/>
      <c r="J54" s="137"/>
      <c r="K54" s="137">
        <f t="shared" si="10"/>
        <v>31.557266160913933</v>
      </c>
      <c r="L54" s="150">
        <f t="shared" si="11"/>
        <v>2.5349065864448135</v>
      </c>
      <c r="M54" s="47"/>
      <c r="N54" s="47"/>
    </row>
    <row r="55" spans="1:14" ht="18" customHeight="1">
      <c r="A55" s="115" t="s">
        <v>64</v>
      </c>
      <c r="B55" s="60">
        <v>57017341</v>
      </c>
      <c r="C55" s="61">
        <v>61786721</v>
      </c>
      <c r="D55" s="60">
        <v>45254525</v>
      </c>
      <c r="E55" s="61">
        <v>58871184</v>
      </c>
      <c r="F55" s="60">
        <v>70710637</v>
      </c>
      <c r="G55" s="61">
        <v>83133170</v>
      </c>
      <c r="H55" s="137">
        <f t="shared" si="9"/>
        <v>2.1763483386878155</v>
      </c>
      <c r="I55" s="137"/>
      <c r="J55" s="137"/>
      <c r="K55" s="137">
        <f t="shared" si="10"/>
        <v>2.0359968543052074</v>
      </c>
      <c r="L55" s="150">
        <f t="shared" si="11"/>
        <v>0.1635459107782777</v>
      </c>
      <c r="M55" s="47"/>
      <c r="N55" s="47"/>
    </row>
    <row r="56" spans="1:14" ht="18" customHeight="1">
      <c r="A56" s="115" t="s">
        <v>65</v>
      </c>
      <c r="B56" s="60">
        <v>185767183</v>
      </c>
      <c r="C56" s="61">
        <v>694773660</v>
      </c>
      <c r="D56" s="60">
        <v>156140401</v>
      </c>
      <c r="E56" s="61">
        <v>566606748</v>
      </c>
      <c r="F56" s="60">
        <v>235565377</v>
      </c>
      <c r="G56" s="61">
        <v>749592406</v>
      </c>
      <c r="H56" s="137">
        <f t="shared" si="9"/>
        <v>19.623625413190698</v>
      </c>
      <c r="I56" s="137"/>
      <c r="J56" s="137"/>
      <c r="K56" s="137">
        <f t="shared" si="10"/>
        <v>18.358108810563483</v>
      </c>
      <c r="L56" s="150">
        <f t="shared" si="11"/>
        <v>1.4746553361522303</v>
      </c>
      <c r="M56" s="47"/>
      <c r="N56" s="47"/>
    </row>
    <row r="57" spans="1:14" ht="18" customHeight="1">
      <c r="A57" s="115" t="s">
        <v>66</v>
      </c>
      <c r="B57" s="60">
        <v>316366953</v>
      </c>
      <c r="C57" s="61">
        <v>665156803</v>
      </c>
      <c r="D57" s="60">
        <v>266169906</v>
      </c>
      <c r="E57" s="61">
        <v>549676466</v>
      </c>
      <c r="F57" s="60">
        <v>424357511</v>
      </c>
      <c r="G57" s="61">
        <v>855087758</v>
      </c>
      <c r="H57" s="137">
        <f t="shared" si="9"/>
        <v>22.385394681275706</v>
      </c>
      <c r="I57" s="137"/>
      <c r="J57" s="137"/>
      <c r="K57" s="137">
        <f t="shared" si="10"/>
        <v>20.941773126694105</v>
      </c>
      <c r="L57" s="150">
        <f t="shared" si="11"/>
        <v>1.6821938364369542</v>
      </c>
      <c r="M57" s="47"/>
      <c r="N57" s="47"/>
    </row>
    <row r="58" spans="1:14" ht="18" customHeight="1">
      <c r="A58" s="115" t="s">
        <v>67</v>
      </c>
      <c r="B58" s="60">
        <v>23264970</v>
      </c>
      <c r="C58" s="61">
        <v>92566500</v>
      </c>
      <c r="D58" s="60">
        <v>22553688</v>
      </c>
      <c r="E58" s="61">
        <v>88678464</v>
      </c>
      <c r="F58" s="60">
        <v>31842225</v>
      </c>
      <c r="G58" s="61">
        <v>115608761</v>
      </c>
      <c r="H58" s="137">
        <f t="shared" si="9"/>
        <v>3.0265288204468415</v>
      </c>
      <c r="I58" s="137"/>
      <c r="J58" s="137"/>
      <c r="K58" s="137">
        <f t="shared" si="10"/>
        <v>2.8313496733749304</v>
      </c>
      <c r="L58" s="150">
        <f t="shared" si="11"/>
        <v>0.2274343695987201</v>
      </c>
      <c r="M58" s="47"/>
      <c r="N58" s="47"/>
    </row>
    <row r="59" spans="1:14" ht="18" customHeight="1">
      <c r="A59" s="115" t="s">
        <v>68</v>
      </c>
      <c r="B59" s="60">
        <v>15180882</v>
      </c>
      <c r="C59" s="61">
        <v>62922489</v>
      </c>
      <c r="D59" s="60">
        <v>10757843</v>
      </c>
      <c r="E59" s="61">
        <v>51655414</v>
      </c>
      <c r="F59" s="60">
        <v>13106415</v>
      </c>
      <c r="G59" s="61">
        <v>57489759</v>
      </c>
      <c r="H59" s="137">
        <f t="shared" si="9"/>
        <v>1.5050279147446548</v>
      </c>
      <c r="I59" s="137"/>
      <c r="J59" s="137"/>
      <c r="K59" s="137">
        <f t="shared" si="10"/>
        <v>1.407969508185054</v>
      </c>
      <c r="L59" s="150">
        <f t="shared" si="11"/>
        <v>0.11309823739523811</v>
      </c>
      <c r="M59" s="47"/>
      <c r="N59" s="47"/>
    </row>
    <row r="60" spans="1:14" ht="18" customHeight="1">
      <c r="A60" s="115" t="s">
        <v>69</v>
      </c>
      <c r="B60" s="60">
        <v>10824777</v>
      </c>
      <c r="C60" s="61">
        <v>112055493</v>
      </c>
      <c r="D60" s="60">
        <v>10625590</v>
      </c>
      <c r="E60" s="61">
        <v>113137869</v>
      </c>
      <c r="F60" s="60">
        <v>20011839</v>
      </c>
      <c r="G60" s="61">
        <v>195535530</v>
      </c>
      <c r="H60" s="137">
        <f t="shared" si="9"/>
        <v>5.118936591374316</v>
      </c>
      <c r="I60" s="137"/>
      <c r="J60" s="137"/>
      <c r="K60" s="137">
        <f t="shared" si="10"/>
        <v>4.788819240080723</v>
      </c>
      <c r="L60" s="150">
        <f t="shared" si="11"/>
        <v>0.38467240384750445</v>
      </c>
      <c r="M60" s="47"/>
      <c r="N60" s="47"/>
    </row>
    <row r="61" spans="1:14" ht="18" customHeight="1">
      <c r="A61" s="115" t="s">
        <v>70</v>
      </c>
      <c r="B61" s="60">
        <v>14422961</v>
      </c>
      <c r="C61" s="61">
        <v>103005634</v>
      </c>
      <c r="D61" s="60">
        <v>13605370</v>
      </c>
      <c r="E61" s="61">
        <v>81309305</v>
      </c>
      <c r="F61" s="60">
        <v>18138845</v>
      </c>
      <c r="G61" s="61">
        <v>101212844</v>
      </c>
      <c r="H61" s="137">
        <f t="shared" si="9"/>
        <v>2.6496572293979535</v>
      </c>
      <c r="I61" s="137"/>
      <c r="J61" s="137"/>
      <c r="K61" s="137">
        <f t="shared" si="10"/>
        <v>2.478782319972686</v>
      </c>
      <c r="L61" s="150">
        <f t="shared" si="11"/>
        <v>0.1991136240136126</v>
      </c>
      <c r="M61" s="47"/>
      <c r="N61" s="47"/>
    </row>
    <row r="62" spans="1:14" ht="18" customHeight="1">
      <c r="A62" s="115" t="s">
        <v>71</v>
      </c>
      <c r="B62" s="60">
        <v>11232977</v>
      </c>
      <c r="C62" s="61">
        <v>88031696</v>
      </c>
      <c r="D62" s="60">
        <v>8298513</v>
      </c>
      <c r="E62" s="61">
        <v>74260878</v>
      </c>
      <c r="F62" s="60">
        <v>13986867</v>
      </c>
      <c r="G62" s="61">
        <v>104490006</v>
      </c>
      <c r="H62" s="137">
        <f t="shared" si="9"/>
        <v>2.7354502537023415</v>
      </c>
      <c r="I62" s="137"/>
      <c r="J62" s="137"/>
      <c r="K62" s="137">
        <f t="shared" si="10"/>
        <v>2.5590426002320403</v>
      </c>
      <c r="L62" s="150">
        <f t="shared" si="11"/>
        <v>0.2055607069777046</v>
      </c>
      <c r="M62" s="47"/>
      <c r="N62" s="47"/>
    </row>
    <row r="63" spans="1:14" ht="12.75">
      <c r="A63" s="113"/>
      <c r="B63" s="66"/>
      <c r="C63" s="67"/>
      <c r="D63" s="66"/>
      <c r="E63" s="67"/>
      <c r="F63" s="66"/>
      <c r="G63" s="67"/>
      <c r="H63" s="136"/>
      <c r="I63" s="136"/>
      <c r="J63" s="136"/>
      <c r="K63" s="136"/>
      <c r="L63" s="151"/>
      <c r="M63" s="47"/>
      <c r="N63" s="47"/>
    </row>
    <row r="64" spans="1:14" ht="12.75">
      <c r="A64" s="152" t="s">
        <v>87</v>
      </c>
      <c r="B64" s="70">
        <f aca="true" t="shared" si="12" ref="B64:G64">SUM(B52:B62)</f>
        <v>1354088415</v>
      </c>
      <c r="C64" s="71">
        <f t="shared" si="12"/>
        <v>3213926727</v>
      </c>
      <c r="D64" s="70">
        <f t="shared" si="12"/>
        <v>1119485509</v>
      </c>
      <c r="E64" s="71">
        <f t="shared" si="12"/>
        <v>2745768019</v>
      </c>
      <c r="F64" s="70">
        <f t="shared" si="12"/>
        <v>1582955369</v>
      </c>
      <c r="G64" s="71">
        <f t="shared" si="12"/>
        <v>3819846691</v>
      </c>
      <c r="H64" s="136">
        <f>(G64*100)/$G$64</f>
        <v>100</v>
      </c>
      <c r="I64" s="136"/>
      <c r="J64" s="136"/>
      <c r="K64" s="136">
        <f t="shared" si="10"/>
        <v>93.55105605625475</v>
      </c>
      <c r="L64" s="151">
        <f t="shared" si="11"/>
        <v>7.514693666956106</v>
      </c>
      <c r="M64" s="47"/>
      <c r="N64" s="47"/>
    </row>
    <row r="65" spans="1:14" ht="12.75">
      <c r="A65" s="113"/>
      <c r="B65" s="66"/>
      <c r="C65" s="67"/>
      <c r="D65" s="66"/>
      <c r="E65" s="67"/>
      <c r="F65" s="66"/>
      <c r="G65" s="67"/>
      <c r="H65" s="136"/>
      <c r="I65" s="136"/>
      <c r="J65" s="136"/>
      <c r="K65" s="136"/>
      <c r="L65" s="151"/>
      <c r="M65" s="47"/>
      <c r="N65" s="47"/>
    </row>
    <row r="66" spans="1:14" ht="18" customHeight="1">
      <c r="A66" s="153" t="s">
        <v>73</v>
      </c>
      <c r="B66" s="74">
        <v>680315</v>
      </c>
      <c r="C66" s="75">
        <v>111926789</v>
      </c>
      <c r="D66" s="74">
        <v>489245</v>
      </c>
      <c r="E66" s="75">
        <v>83730542</v>
      </c>
      <c r="F66" s="74">
        <v>512232</v>
      </c>
      <c r="G66" s="75">
        <v>90724410</v>
      </c>
      <c r="H66" s="137"/>
      <c r="I66" s="137">
        <f>(G66*100)/$G$70</f>
        <v>34.45389391327001</v>
      </c>
      <c r="J66" s="137"/>
      <c r="K66" s="137">
        <f t="shared" si="10"/>
        <v>2.221912304904239</v>
      </c>
      <c r="L66" s="154">
        <f t="shared" si="11"/>
        <v>0.17847997692463652</v>
      </c>
      <c r="M66" s="47"/>
      <c r="N66" s="47"/>
    </row>
    <row r="67" spans="1:14" ht="18" customHeight="1">
      <c r="A67" s="153" t="s">
        <v>74</v>
      </c>
      <c r="B67" s="74">
        <v>1015635</v>
      </c>
      <c r="C67" s="75">
        <v>118747844</v>
      </c>
      <c r="D67" s="74">
        <v>929599</v>
      </c>
      <c r="E67" s="75">
        <v>113055717</v>
      </c>
      <c r="F67" s="74">
        <v>1224260</v>
      </c>
      <c r="G67" s="75">
        <v>147258500</v>
      </c>
      <c r="H67" s="137"/>
      <c r="I67" s="137">
        <f>(G67*100)/$G$70</f>
        <v>55.923524185247075</v>
      </c>
      <c r="J67" s="137"/>
      <c r="K67" s="137">
        <f t="shared" si="10"/>
        <v>3.6064767260734</v>
      </c>
      <c r="L67" s="154">
        <f t="shared" si="11"/>
        <v>0.28969814939503696</v>
      </c>
      <c r="M67" s="47"/>
      <c r="N67" s="47"/>
    </row>
    <row r="68" spans="1:14" ht="18" customHeight="1">
      <c r="A68" s="153" t="s">
        <v>75</v>
      </c>
      <c r="B68" s="74">
        <v>9551800</v>
      </c>
      <c r="C68" s="75">
        <v>25742645</v>
      </c>
      <c r="D68" s="74">
        <v>9798616</v>
      </c>
      <c r="E68" s="75">
        <v>26209580</v>
      </c>
      <c r="F68" s="74">
        <v>12092246</v>
      </c>
      <c r="G68" s="75">
        <v>25338299</v>
      </c>
      <c r="H68" s="137"/>
      <c r="I68" s="137">
        <f>(G68*100)/$G$70</f>
        <v>9.622581901482915</v>
      </c>
      <c r="J68" s="137"/>
      <c r="K68" s="137">
        <f t="shared" si="10"/>
        <v>0.6205549127676087</v>
      </c>
      <c r="L68" s="154">
        <f t="shared" si="11"/>
        <v>0.04984743379239987</v>
      </c>
      <c r="M68" s="47"/>
      <c r="N68" s="47"/>
    </row>
    <row r="69" spans="1:14" ht="12.75">
      <c r="A69" s="113"/>
      <c r="B69" s="66"/>
      <c r="C69" s="67"/>
      <c r="D69" s="66"/>
      <c r="E69" s="67"/>
      <c r="F69" s="66"/>
      <c r="G69" s="67"/>
      <c r="H69" s="136"/>
      <c r="I69" s="136"/>
      <c r="J69" s="136"/>
      <c r="K69" s="136"/>
      <c r="L69" s="151"/>
      <c r="M69" s="47"/>
      <c r="N69" s="47"/>
    </row>
    <row r="70" spans="1:14" ht="12.75">
      <c r="A70" s="152" t="s">
        <v>88</v>
      </c>
      <c r="B70" s="70">
        <f aca="true" t="shared" si="13" ref="B70:G70">SUM(B66:B68)</f>
        <v>11247750</v>
      </c>
      <c r="C70" s="71">
        <f t="shared" si="13"/>
        <v>256417278</v>
      </c>
      <c r="D70" s="70">
        <f t="shared" si="13"/>
        <v>11217460</v>
      </c>
      <c r="E70" s="71">
        <f t="shared" si="13"/>
        <v>222995839</v>
      </c>
      <c r="F70" s="70">
        <f t="shared" si="13"/>
        <v>13828738</v>
      </c>
      <c r="G70" s="71">
        <f t="shared" si="13"/>
        <v>263321209</v>
      </c>
      <c r="H70" s="136"/>
      <c r="I70" s="136">
        <f>(G70*100)/$G$70</f>
        <v>100</v>
      </c>
      <c r="J70" s="136"/>
      <c r="K70" s="136">
        <f t="shared" si="10"/>
        <v>6.448943943745247</v>
      </c>
      <c r="L70" s="151">
        <f t="shared" si="11"/>
        <v>0.5180255601120733</v>
      </c>
      <c r="M70" s="47"/>
      <c r="N70" s="47"/>
    </row>
    <row r="71" spans="1:14" ht="12.75">
      <c r="A71" s="113"/>
      <c r="B71" s="66"/>
      <c r="C71" s="67"/>
      <c r="D71" s="66"/>
      <c r="E71" s="67"/>
      <c r="F71" s="66"/>
      <c r="G71" s="67"/>
      <c r="H71" s="136"/>
      <c r="I71" s="136"/>
      <c r="J71" s="136"/>
      <c r="K71" s="136"/>
      <c r="L71" s="151"/>
      <c r="M71" s="47"/>
      <c r="N71" s="47"/>
    </row>
    <row r="72" spans="1:14" ht="12.75">
      <c r="A72" s="152" t="s">
        <v>89</v>
      </c>
      <c r="B72" s="70">
        <f aca="true" t="shared" si="14" ref="B72:G72">B64+B70</f>
        <v>1365336165</v>
      </c>
      <c r="C72" s="71">
        <f t="shared" si="14"/>
        <v>3470344005</v>
      </c>
      <c r="D72" s="70">
        <f t="shared" si="14"/>
        <v>1130702969</v>
      </c>
      <c r="E72" s="71">
        <f t="shared" si="14"/>
        <v>2968763858</v>
      </c>
      <c r="F72" s="70">
        <f t="shared" si="14"/>
        <v>1596784107</v>
      </c>
      <c r="G72" s="71">
        <f t="shared" si="14"/>
        <v>4083167900</v>
      </c>
      <c r="H72" s="136"/>
      <c r="I72" s="136"/>
      <c r="J72" s="136"/>
      <c r="K72" s="136">
        <f>(G72*100)/$G$72</f>
        <v>100</v>
      </c>
      <c r="L72" s="151">
        <f t="shared" si="11"/>
        <v>8.03271922706818</v>
      </c>
      <c r="M72" s="47"/>
      <c r="N72" s="47"/>
    </row>
    <row r="73" spans="1:14" ht="12.75">
      <c r="A73" s="113"/>
      <c r="B73" s="66"/>
      <c r="C73" s="67"/>
      <c r="D73" s="66"/>
      <c r="E73" s="67"/>
      <c r="F73" s="66"/>
      <c r="G73" s="67"/>
      <c r="H73" s="136"/>
      <c r="I73" s="136"/>
      <c r="J73" s="136"/>
      <c r="K73" s="136"/>
      <c r="L73" s="151"/>
      <c r="M73" s="47"/>
      <c r="N73" s="47"/>
    </row>
    <row r="74" spans="1:14" ht="18" customHeight="1">
      <c r="A74" s="153" t="s">
        <v>78</v>
      </c>
      <c r="B74" s="74">
        <v>31316439</v>
      </c>
      <c r="C74" s="75">
        <v>382700732</v>
      </c>
      <c r="D74" s="74">
        <v>22793524</v>
      </c>
      <c r="E74" s="75">
        <v>427272366</v>
      </c>
      <c r="F74" s="74">
        <v>42971860</v>
      </c>
      <c r="G74" s="75">
        <v>616310470</v>
      </c>
      <c r="H74" s="137"/>
      <c r="I74" s="137"/>
      <c r="J74" s="137">
        <f>(G74*100)/$G$79</f>
        <v>66.82719820197359</v>
      </c>
      <c r="K74" s="137"/>
      <c r="L74" s="154">
        <f t="shared" si="11"/>
        <v>1.212452949145791</v>
      </c>
      <c r="M74" s="47"/>
      <c r="N74" s="47"/>
    </row>
    <row r="75" spans="1:14" ht="18" customHeight="1">
      <c r="A75" s="153" t="s">
        <v>79</v>
      </c>
      <c r="B75" s="74">
        <v>4950462</v>
      </c>
      <c r="C75" s="75">
        <v>47598904</v>
      </c>
      <c r="D75" s="74">
        <v>4630014</v>
      </c>
      <c r="E75" s="75">
        <v>55127573</v>
      </c>
      <c r="F75" s="74">
        <v>9151141</v>
      </c>
      <c r="G75" s="75">
        <v>69747393</v>
      </c>
      <c r="H75" s="137"/>
      <c r="I75" s="137"/>
      <c r="J75" s="137">
        <f>(G75*100)/$G$79</f>
        <v>7.562783828874342</v>
      </c>
      <c r="K75" s="137"/>
      <c r="L75" s="154">
        <f t="shared" si="11"/>
        <v>0.13721238962252336</v>
      </c>
      <c r="M75" s="47"/>
      <c r="N75" s="47"/>
    </row>
    <row r="76" spans="1:14" ht="18" customHeight="1">
      <c r="A76" s="153" t="s">
        <v>80</v>
      </c>
      <c r="B76" s="74">
        <v>67535</v>
      </c>
      <c r="C76" s="75">
        <v>70940905</v>
      </c>
      <c r="D76" s="74">
        <v>46038</v>
      </c>
      <c r="E76" s="75">
        <v>94183771</v>
      </c>
      <c r="F76" s="74">
        <v>98390</v>
      </c>
      <c r="G76" s="75">
        <v>119977831</v>
      </c>
      <c r="H76" s="137"/>
      <c r="I76" s="137"/>
      <c r="J76" s="137">
        <f>(G76*100)/$G$79</f>
        <v>13.009323518518014</v>
      </c>
      <c r="K76" s="137"/>
      <c r="L76" s="154">
        <f t="shared" si="11"/>
        <v>0.23602953723642778</v>
      </c>
      <c r="M76" s="47"/>
      <c r="N76" s="47"/>
    </row>
    <row r="77" spans="1:14" ht="18" customHeight="1">
      <c r="A77" s="153" t="s">
        <v>81</v>
      </c>
      <c r="B77" s="74">
        <v>1799351</v>
      </c>
      <c r="C77" s="75">
        <v>116317967</v>
      </c>
      <c r="D77" s="74">
        <v>1296261</v>
      </c>
      <c r="E77" s="75">
        <v>84222227</v>
      </c>
      <c r="F77" s="74">
        <v>1562623</v>
      </c>
      <c r="G77" s="75">
        <v>116209270</v>
      </c>
      <c r="H77" s="137"/>
      <c r="I77" s="137"/>
      <c r="J77" s="137">
        <f>(G77*100)/$G$79</f>
        <v>12.600694450634052</v>
      </c>
      <c r="K77" s="137"/>
      <c r="L77" s="154">
        <f t="shared" si="11"/>
        <v>0.2286157366912483</v>
      </c>
      <c r="M77" s="47"/>
      <c r="N77" s="47"/>
    </row>
    <row r="78" spans="1:14" ht="12.75">
      <c r="A78" s="113"/>
      <c r="B78" s="66"/>
      <c r="C78" s="67"/>
      <c r="D78" s="66"/>
      <c r="E78" s="67"/>
      <c r="F78" s="66"/>
      <c r="G78" s="67"/>
      <c r="H78" s="136"/>
      <c r="I78" s="136"/>
      <c r="J78" s="136"/>
      <c r="K78" s="136"/>
      <c r="L78" s="151"/>
      <c r="M78" s="47"/>
      <c r="N78" s="47"/>
    </row>
    <row r="79" spans="1:14" ht="12.75">
      <c r="A79" s="152" t="s">
        <v>90</v>
      </c>
      <c r="B79" s="70">
        <f aca="true" t="shared" si="15" ref="B79:G79">SUM(B74:B77)</f>
        <v>38133787</v>
      </c>
      <c r="C79" s="71">
        <f t="shared" si="15"/>
        <v>617558508</v>
      </c>
      <c r="D79" s="70">
        <f t="shared" si="15"/>
        <v>28765837</v>
      </c>
      <c r="E79" s="71">
        <f t="shared" si="15"/>
        <v>660805937</v>
      </c>
      <c r="F79" s="70">
        <f t="shared" si="15"/>
        <v>53784014</v>
      </c>
      <c r="G79" s="71">
        <f t="shared" si="15"/>
        <v>922244964</v>
      </c>
      <c r="H79" s="136"/>
      <c r="I79" s="136"/>
      <c r="J79" s="136">
        <f>(G79*100)/$G$79</f>
        <v>100</v>
      </c>
      <c r="K79" s="136"/>
      <c r="L79" s="151">
        <f t="shared" si="11"/>
        <v>1.8143106126959905</v>
      </c>
      <c r="M79" s="47"/>
      <c r="N79" s="47"/>
    </row>
    <row r="80" spans="1:14" ht="12.75">
      <c r="A80" s="113"/>
      <c r="B80" s="66"/>
      <c r="C80" s="67"/>
      <c r="D80" s="66"/>
      <c r="E80" s="67"/>
      <c r="F80" s="66"/>
      <c r="G80" s="67"/>
      <c r="H80" s="136"/>
      <c r="I80" s="136"/>
      <c r="J80" s="136"/>
      <c r="K80" s="136"/>
      <c r="L80" s="151"/>
      <c r="M80" s="47"/>
      <c r="N80" s="47"/>
    </row>
    <row r="81" spans="1:14" ht="12.75">
      <c r="A81" s="155" t="s">
        <v>91</v>
      </c>
      <c r="B81" s="78">
        <f aca="true" t="shared" si="16" ref="B81:G81">B72+B79</f>
        <v>1403469952</v>
      </c>
      <c r="C81" s="79">
        <f t="shared" si="16"/>
        <v>4087902513</v>
      </c>
      <c r="D81" s="78">
        <f t="shared" si="16"/>
        <v>1159468806</v>
      </c>
      <c r="E81" s="79">
        <f t="shared" si="16"/>
        <v>3629569795</v>
      </c>
      <c r="F81" s="78">
        <f t="shared" si="16"/>
        <v>1650568121</v>
      </c>
      <c r="G81" s="79">
        <f t="shared" si="16"/>
        <v>5005412864</v>
      </c>
      <c r="H81" s="137"/>
      <c r="I81" s="137"/>
      <c r="J81" s="137"/>
      <c r="K81" s="137"/>
      <c r="L81" s="154">
        <f t="shared" si="11"/>
        <v>9.847029839764168</v>
      </c>
      <c r="M81" s="47"/>
      <c r="N81" s="47"/>
    </row>
    <row r="82" spans="1:14" ht="12.75">
      <c r="A82" s="113"/>
      <c r="B82" s="66"/>
      <c r="C82" s="67"/>
      <c r="D82" s="66"/>
      <c r="E82" s="67"/>
      <c r="F82" s="66"/>
      <c r="G82" s="67"/>
      <c r="H82" s="136"/>
      <c r="I82" s="136"/>
      <c r="J82" s="136"/>
      <c r="K82" s="136"/>
      <c r="L82" s="151"/>
      <c r="M82" s="47"/>
      <c r="N82" s="47"/>
    </row>
    <row r="83" spans="1:14" ht="13.5" thickBot="1">
      <c r="A83" s="156" t="s">
        <v>92</v>
      </c>
      <c r="B83" s="157"/>
      <c r="C83" s="158">
        <v>54502821000</v>
      </c>
      <c r="D83" s="157"/>
      <c r="E83" s="158">
        <v>41399083000</v>
      </c>
      <c r="F83" s="157"/>
      <c r="G83" s="158">
        <v>50831702000</v>
      </c>
      <c r="H83" s="159"/>
      <c r="I83" s="159"/>
      <c r="J83" s="159"/>
      <c r="K83" s="159"/>
      <c r="L83" s="160">
        <f>(G83*100)/$G$83</f>
        <v>100</v>
      </c>
      <c r="M83" s="47"/>
      <c r="N83" s="47"/>
    </row>
    <row r="84" spans="1:14" ht="13.5" thickTop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47"/>
      <c r="N84" s="47"/>
    </row>
    <row r="85" spans="1:14" ht="13.5">
      <c r="A85" s="86" t="s">
        <v>125</v>
      </c>
      <c r="B85" s="86"/>
      <c r="C85" s="86"/>
      <c r="D85" s="87"/>
      <c r="E85" s="87"/>
      <c r="F85" s="87"/>
      <c r="G85" s="87"/>
      <c r="H85" s="47"/>
      <c r="I85" s="47"/>
      <c r="J85" s="47"/>
      <c r="K85" s="47"/>
      <c r="L85" s="47"/>
      <c r="M85" s="47"/>
      <c r="N85" s="47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</sheetData>
  <mergeCells count="4">
    <mergeCell ref="A46:L46"/>
    <mergeCell ref="A1:L1"/>
    <mergeCell ref="A2:L2"/>
    <mergeCell ref="A45:L45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70" r:id="rId1"/>
  <headerFooter alignWithMargins="0">
    <oddFooter>&amp;R&amp;"Tahoma,Normal Italic"&amp;8İTKİB GENEL SEKRETERLİĞİ
AR - GE ve MEVZUAT ŞUBESİ
26.06.2003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workbookViewId="0" topLeftCell="A234">
      <selection activeCell="A234" sqref="A234"/>
    </sheetView>
  </sheetViews>
  <sheetFormatPr defaultColWidth="9.140625" defaultRowHeight="12.75"/>
  <cols>
    <col min="1" max="1" width="41.7109375" style="0" customWidth="1"/>
    <col min="2" max="2" width="18.8515625" style="0" bestFit="1" customWidth="1"/>
    <col min="3" max="3" width="20.00390625" style="0" bestFit="1" customWidth="1"/>
    <col min="4" max="4" width="18.8515625" style="0" bestFit="1" customWidth="1"/>
    <col min="5" max="5" width="20.00390625" style="0" bestFit="1" customWidth="1"/>
    <col min="6" max="7" width="13.57421875" style="0" bestFit="1" customWidth="1"/>
    <col min="8" max="8" width="18.8515625" style="0" bestFit="1" customWidth="1"/>
    <col min="9" max="9" width="20.00390625" style="0" bestFit="1" customWidth="1"/>
    <col min="10" max="10" width="13.57421875" style="0" customWidth="1"/>
    <col min="11" max="11" width="14.7109375" style="0" customWidth="1"/>
  </cols>
  <sheetData>
    <row r="1" spans="1:11" ht="27" thickTop="1">
      <c r="A1" s="161" t="s">
        <v>93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23.25">
      <c r="A2" s="209" t="s">
        <v>123</v>
      </c>
      <c r="B2" s="210"/>
      <c r="C2" s="210"/>
      <c r="D2" s="210"/>
      <c r="E2" s="210"/>
      <c r="F2" s="210"/>
      <c r="G2" s="210"/>
      <c r="H2" s="210"/>
      <c r="I2" s="210"/>
      <c r="J2" s="210"/>
      <c r="K2" s="220"/>
    </row>
    <row r="3" spans="1:11" ht="12.75">
      <c r="A3" s="143"/>
      <c r="B3" s="1"/>
      <c r="C3" s="1"/>
      <c r="D3" s="1"/>
      <c r="E3" s="1"/>
      <c r="F3" s="46"/>
      <c r="G3" s="46"/>
      <c r="H3" s="46"/>
      <c r="I3" s="46"/>
      <c r="J3" s="46"/>
      <c r="K3" s="110"/>
    </row>
    <row r="4" spans="1:11" ht="18">
      <c r="A4" s="143"/>
      <c r="B4" s="2">
        <v>2000</v>
      </c>
      <c r="C4" s="2"/>
      <c r="D4" s="2">
        <v>2001</v>
      </c>
      <c r="E4" s="2"/>
      <c r="F4" s="192" t="s">
        <v>119</v>
      </c>
      <c r="G4" s="192" t="s">
        <v>119</v>
      </c>
      <c r="H4" s="48">
        <v>2002</v>
      </c>
      <c r="I4" s="48"/>
      <c r="J4" s="192" t="s">
        <v>120</v>
      </c>
      <c r="K4" s="197" t="s">
        <v>120</v>
      </c>
    </row>
    <row r="5" spans="1:11" ht="18">
      <c r="A5" s="143"/>
      <c r="B5" s="2" t="s">
        <v>124</v>
      </c>
      <c r="C5" s="2"/>
      <c r="D5" s="2" t="s">
        <v>124</v>
      </c>
      <c r="E5" s="2"/>
      <c r="F5" s="192" t="s">
        <v>2</v>
      </c>
      <c r="G5" s="192" t="s">
        <v>2</v>
      </c>
      <c r="H5" s="48" t="s">
        <v>124</v>
      </c>
      <c r="I5" s="48"/>
      <c r="J5" s="192" t="s">
        <v>2</v>
      </c>
      <c r="K5" s="197" t="s">
        <v>2</v>
      </c>
    </row>
    <row r="6" spans="1:11" ht="15">
      <c r="A6" s="164"/>
      <c r="B6" s="10"/>
      <c r="C6" s="4"/>
      <c r="D6" s="10"/>
      <c r="E6" s="4"/>
      <c r="F6" s="193" t="s">
        <v>3</v>
      </c>
      <c r="G6" s="194" t="s">
        <v>4</v>
      </c>
      <c r="H6" s="11"/>
      <c r="I6" s="5"/>
      <c r="J6" s="193" t="s">
        <v>4</v>
      </c>
      <c r="K6" s="198" t="s">
        <v>4</v>
      </c>
    </row>
    <row r="7" spans="1:11" ht="15">
      <c r="A7" s="165"/>
      <c r="B7" s="12" t="s">
        <v>5</v>
      </c>
      <c r="C7" s="6" t="s">
        <v>6</v>
      </c>
      <c r="D7" s="13" t="s">
        <v>5</v>
      </c>
      <c r="E7" s="9" t="s">
        <v>6</v>
      </c>
      <c r="F7" s="195" t="s">
        <v>7</v>
      </c>
      <c r="G7" s="196" t="s">
        <v>8</v>
      </c>
      <c r="H7" s="13" t="s">
        <v>5</v>
      </c>
      <c r="I7" s="9" t="s">
        <v>6</v>
      </c>
      <c r="J7" s="195" t="s">
        <v>7</v>
      </c>
      <c r="K7" s="199" t="s">
        <v>8</v>
      </c>
    </row>
    <row r="8" spans="1:11" ht="18" customHeight="1">
      <c r="A8" s="166" t="s">
        <v>11</v>
      </c>
      <c r="B8" s="14">
        <v>63717083</v>
      </c>
      <c r="C8" s="15">
        <v>331784457</v>
      </c>
      <c r="D8" s="14">
        <v>66193374</v>
      </c>
      <c r="E8" s="15">
        <v>339150915</v>
      </c>
      <c r="F8" s="16">
        <f aca="true" t="shared" si="0" ref="F8:G21">(D8-B8)/B8*100</f>
        <v>3.88638475493299</v>
      </c>
      <c r="G8" s="17">
        <f t="shared" si="0"/>
        <v>2.220254097074837</v>
      </c>
      <c r="H8" s="18">
        <v>91928574</v>
      </c>
      <c r="I8" s="19">
        <v>447943020</v>
      </c>
      <c r="J8" s="16">
        <f aca="true" t="shared" si="1" ref="J8:K22">(H8-D8)/D8*100</f>
        <v>38.878815876646506</v>
      </c>
      <c r="K8" s="167">
        <f t="shared" si="1"/>
        <v>32.07778607939182</v>
      </c>
    </row>
    <row r="9" spans="1:11" ht="18" customHeight="1">
      <c r="A9" s="168" t="s">
        <v>24</v>
      </c>
      <c r="B9" s="20">
        <v>221091331</v>
      </c>
      <c r="C9" s="21">
        <v>316927985</v>
      </c>
      <c r="D9" s="20">
        <v>202779358</v>
      </c>
      <c r="E9" s="21">
        <v>278553254</v>
      </c>
      <c r="F9" s="16">
        <f t="shared" si="0"/>
        <v>-8.28253777168676</v>
      </c>
      <c r="G9" s="17">
        <f t="shared" si="0"/>
        <v>-12.108344108520425</v>
      </c>
      <c r="H9" s="22">
        <v>324430170</v>
      </c>
      <c r="I9" s="23">
        <v>334752228</v>
      </c>
      <c r="J9" s="16">
        <f t="shared" si="1"/>
        <v>59.991713752244934</v>
      </c>
      <c r="K9" s="167">
        <f t="shared" si="1"/>
        <v>20.17530694507701</v>
      </c>
    </row>
    <row r="10" spans="1:11" ht="18" customHeight="1">
      <c r="A10" s="168" t="s">
        <v>9</v>
      </c>
      <c r="B10" s="20">
        <v>68536470</v>
      </c>
      <c r="C10" s="21">
        <v>320150588</v>
      </c>
      <c r="D10" s="20">
        <v>58010641</v>
      </c>
      <c r="E10" s="21">
        <v>271441865</v>
      </c>
      <c r="F10" s="16">
        <f t="shared" si="0"/>
        <v>-15.357996990507388</v>
      </c>
      <c r="G10" s="17">
        <f t="shared" si="0"/>
        <v>-15.214316270442083</v>
      </c>
      <c r="H10" s="22">
        <v>81423328</v>
      </c>
      <c r="I10" s="23">
        <v>327473326</v>
      </c>
      <c r="J10" s="16">
        <f t="shared" si="1"/>
        <v>40.35929718480442</v>
      </c>
      <c r="K10" s="167">
        <f t="shared" si="1"/>
        <v>20.642158865214107</v>
      </c>
    </row>
    <row r="11" spans="1:11" ht="18" customHeight="1">
      <c r="A11" s="168" t="s">
        <v>102</v>
      </c>
      <c r="B11" s="20">
        <v>51537675</v>
      </c>
      <c r="C11" s="21">
        <v>195437994</v>
      </c>
      <c r="D11" s="20">
        <v>45488499</v>
      </c>
      <c r="E11" s="21">
        <v>168203645</v>
      </c>
      <c r="F11" s="16">
        <f t="shared" si="0"/>
        <v>-11.73738629070869</v>
      </c>
      <c r="G11" s="17">
        <f t="shared" si="0"/>
        <v>-13.935033021266069</v>
      </c>
      <c r="H11" s="22">
        <v>63418437</v>
      </c>
      <c r="I11" s="23">
        <v>224706968</v>
      </c>
      <c r="J11" s="16">
        <f t="shared" si="1"/>
        <v>39.41642040112161</v>
      </c>
      <c r="K11" s="167">
        <f t="shared" si="1"/>
        <v>33.592210798999034</v>
      </c>
    </row>
    <row r="12" spans="1:11" ht="18" customHeight="1">
      <c r="A12" s="168" t="s">
        <v>108</v>
      </c>
      <c r="B12" s="20">
        <v>5101264</v>
      </c>
      <c r="C12" s="21">
        <v>30161885</v>
      </c>
      <c r="D12" s="20">
        <v>8149567</v>
      </c>
      <c r="E12" s="21">
        <v>54136158</v>
      </c>
      <c r="F12" s="16">
        <f t="shared" si="0"/>
        <v>59.75583698471595</v>
      </c>
      <c r="G12" s="17">
        <f t="shared" si="0"/>
        <v>79.48532725988446</v>
      </c>
      <c r="H12" s="22">
        <v>20604516</v>
      </c>
      <c r="I12" s="23">
        <v>219049032</v>
      </c>
      <c r="J12" s="16">
        <f t="shared" si="1"/>
        <v>152.8295797801282</v>
      </c>
      <c r="K12" s="167">
        <f t="shared" si="1"/>
        <v>304.62611329012304</v>
      </c>
    </row>
    <row r="13" spans="1:11" ht="18" customHeight="1">
      <c r="A13" s="168" t="s">
        <v>104</v>
      </c>
      <c r="B13" s="20">
        <v>84373186</v>
      </c>
      <c r="C13" s="21">
        <v>156845373</v>
      </c>
      <c r="D13" s="20">
        <v>55555179</v>
      </c>
      <c r="E13" s="21">
        <v>123226954</v>
      </c>
      <c r="F13" s="16">
        <f t="shared" si="0"/>
        <v>-34.15540927896215</v>
      </c>
      <c r="G13" s="17">
        <f t="shared" si="0"/>
        <v>-21.434115879210538</v>
      </c>
      <c r="H13" s="22">
        <v>96871278</v>
      </c>
      <c r="I13" s="23">
        <v>216407892</v>
      </c>
      <c r="J13" s="16">
        <f t="shared" si="1"/>
        <v>74.36948227635088</v>
      </c>
      <c r="K13" s="167">
        <f t="shared" si="1"/>
        <v>75.61733449972317</v>
      </c>
    </row>
    <row r="14" spans="1:11" ht="18" customHeight="1">
      <c r="A14" s="168" t="s">
        <v>103</v>
      </c>
      <c r="B14" s="20">
        <v>55814291</v>
      </c>
      <c r="C14" s="21">
        <v>192295868</v>
      </c>
      <c r="D14" s="20">
        <v>36386659</v>
      </c>
      <c r="E14" s="21">
        <v>137490777</v>
      </c>
      <c r="F14" s="16">
        <f t="shared" si="0"/>
        <v>-34.80763018202632</v>
      </c>
      <c r="G14" s="17">
        <f t="shared" si="0"/>
        <v>-28.50039970697654</v>
      </c>
      <c r="H14" s="22">
        <v>52950409</v>
      </c>
      <c r="I14" s="23">
        <v>190604611</v>
      </c>
      <c r="J14" s="16">
        <f t="shared" si="1"/>
        <v>45.52149181929564</v>
      </c>
      <c r="K14" s="167">
        <f t="shared" si="1"/>
        <v>38.63083412496825</v>
      </c>
    </row>
    <row r="15" spans="1:11" ht="18" customHeight="1">
      <c r="A15" s="168" t="s">
        <v>105</v>
      </c>
      <c r="B15" s="20">
        <v>32006440</v>
      </c>
      <c r="C15" s="21">
        <v>64968924</v>
      </c>
      <c r="D15" s="20">
        <v>34607881</v>
      </c>
      <c r="E15" s="21">
        <v>66782725</v>
      </c>
      <c r="F15" s="16">
        <f t="shared" si="0"/>
        <v>8.127867391687422</v>
      </c>
      <c r="G15" s="17">
        <f t="shared" si="0"/>
        <v>2.791797813982574</v>
      </c>
      <c r="H15" s="22">
        <v>69510888</v>
      </c>
      <c r="I15" s="23">
        <v>131221951</v>
      </c>
      <c r="J15" s="16">
        <f t="shared" si="1"/>
        <v>100.8527710783564</v>
      </c>
      <c r="K15" s="167">
        <f t="shared" si="1"/>
        <v>96.49086047327359</v>
      </c>
    </row>
    <row r="16" spans="1:11" ht="18" customHeight="1">
      <c r="A16" s="168" t="s">
        <v>17</v>
      </c>
      <c r="B16" s="20">
        <v>132210829</v>
      </c>
      <c r="C16" s="21">
        <v>157850607</v>
      </c>
      <c r="D16" s="20">
        <v>120155988</v>
      </c>
      <c r="E16" s="21">
        <v>119467305</v>
      </c>
      <c r="F16" s="16">
        <f t="shared" si="0"/>
        <v>-9.117892302150226</v>
      </c>
      <c r="G16" s="17">
        <f t="shared" si="0"/>
        <v>-24.316220716211753</v>
      </c>
      <c r="H16" s="22">
        <v>121354688</v>
      </c>
      <c r="I16" s="23">
        <v>125878988</v>
      </c>
      <c r="J16" s="16">
        <f t="shared" si="1"/>
        <v>0.9976198606098599</v>
      </c>
      <c r="K16" s="167">
        <f t="shared" si="1"/>
        <v>5.366893477675754</v>
      </c>
    </row>
    <row r="17" spans="1:11" ht="18" customHeight="1">
      <c r="A17" s="168" t="s">
        <v>10</v>
      </c>
      <c r="B17" s="20">
        <v>18801948</v>
      </c>
      <c r="C17" s="21">
        <v>105939908</v>
      </c>
      <c r="D17" s="20">
        <v>13803022</v>
      </c>
      <c r="E17" s="21">
        <v>88450396</v>
      </c>
      <c r="F17" s="16">
        <f t="shared" si="0"/>
        <v>-26.587277020444905</v>
      </c>
      <c r="G17" s="17">
        <f t="shared" si="0"/>
        <v>-16.508898610710517</v>
      </c>
      <c r="H17" s="22">
        <v>17853136</v>
      </c>
      <c r="I17" s="23">
        <v>120561370</v>
      </c>
      <c r="J17" s="16">
        <f t="shared" si="1"/>
        <v>29.342226651526023</v>
      </c>
      <c r="K17" s="167">
        <f t="shared" si="1"/>
        <v>36.3039346935202</v>
      </c>
    </row>
    <row r="18" spans="1:11" ht="18" customHeight="1">
      <c r="A18" s="168" t="s">
        <v>13</v>
      </c>
      <c r="B18" s="20">
        <v>9408597</v>
      </c>
      <c r="C18" s="21">
        <v>89575359</v>
      </c>
      <c r="D18" s="20">
        <v>8895439</v>
      </c>
      <c r="E18" s="21">
        <v>84759678</v>
      </c>
      <c r="F18" s="16">
        <f t="shared" si="0"/>
        <v>-5.45413944289462</v>
      </c>
      <c r="G18" s="17">
        <f t="shared" si="0"/>
        <v>-5.376122466894048</v>
      </c>
      <c r="H18" s="22">
        <v>15290885</v>
      </c>
      <c r="I18" s="23">
        <v>103101583</v>
      </c>
      <c r="J18" s="16">
        <f t="shared" si="1"/>
        <v>71.89578839223113</v>
      </c>
      <c r="K18" s="167">
        <f t="shared" si="1"/>
        <v>21.639894620647333</v>
      </c>
    </row>
    <row r="19" spans="1:11" ht="18" customHeight="1">
      <c r="A19" s="168" t="s">
        <v>14</v>
      </c>
      <c r="B19" s="20">
        <v>20468408</v>
      </c>
      <c r="C19" s="21">
        <v>97826931</v>
      </c>
      <c r="D19" s="20">
        <v>16059999</v>
      </c>
      <c r="E19" s="21">
        <v>86183022</v>
      </c>
      <c r="F19" s="16">
        <f t="shared" si="0"/>
        <v>-21.537625202702625</v>
      </c>
      <c r="G19" s="17">
        <f t="shared" si="0"/>
        <v>-11.90255983804705</v>
      </c>
      <c r="H19" s="22">
        <v>16143226</v>
      </c>
      <c r="I19" s="23">
        <v>99676409</v>
      </c>
      <c r="J19" s="16">
        <f t="shared" si="1"/>
        <v>0.5182254370003385</v>
      </c>
      <c r="K19" s="167">
        <f t="shared" si="1"/>
        <v>15.656664951943783</v>
      </c>
    </row>
    <row r="20" spans="1:11" ht="18" customHeight="1">
      <c r="A20" s="168" t="s">
        <v>106</v>
      </c>
      <c r="B20" s="20">
        <v>31699597</v>
      </c>
      <c r="C20" s="21">
        <v>68440700</v>
      </c>
      <c r="D20" s="20">
        <v>29940371</v>
      </c>
      <c r="E20" s="21">
        <v>72455674</v>
      </c>
      <c r="F20" s="16">
        <f t="shared" si="0"/>
        <v>-5.549679385513954</v>
      </c>
      <c r="G20" s="17">
        <f t="shared" si="0"/>
        <v>5.866354376854708</v>
      </c>
      <c r="H20" s="22">
        <v>32633532</v>
      </c>
      <c r="I20" s="23">
        <v>91505296</v>
      </c>
      <c r="J20" s="16">
        <f t="shared" si="1"/>
        <v>8.995082258666734</v>
      </c>
      <c r="K20" s="167">
        <f t="shared" si="1"/>
        <v>26.291415079514685</v>
      </c>
    </row>
    <row r="21" spans="1:11" ht="18" customHeight="1">
      <c r="A21" s="168" t="s">
        <v>118</v>
      </c>
      <c r="B21" s="20">
        <v>25296916</v>
      </c>
      <c r="C21" s="21">
        <v>67937668</v>
      </c>
      <c r="D21" s="20">
        <v>23094508</v>
      </c>
      <c r="E21" s="21">
        <v>45573148</v>
      </c>
      <c r="F21" s="16">
        <f t="shared" si="0"/>
        <v>-8.706231225972367</v>
      </c>
      <c r="G21" s="17">
        <f t="shared" si="0"/>
        <v>-32.91917526518573</v>
      </c>
      <c r="H21" s="22">
        <v>59577310</v>
      </c>
      <c r="I21" s="23">
        <v>89679110</v>
      </c>
      <c r="J21" s="16">
        <f t="shared" si="1"/>
        <v>157.97176540846854</v>
      </c>
      <c r="K21" s="167">
        <f t="shared" si="1"/>
        <v>96.78059106208771</v>
      </c>
    </row>
    <row r="22" spans="1:11" ht="18" customHeight="1">
      <c r="A22" s="168" t="s">
        <v>20</v>
      </c>
      <c r="B22" s="20">
        <v>20692080</v>
      </c>
      <c r="C22" s="21">
        <v>53641112</v>
      </c>
      <c r="D22" s="20">
        <v>23670124</v>
      </c>
      <c r="E22" s="21">
        <v>60039138</v>
      </c>
      <c r="F22" s="16">
        <f>(D22-B22)/B22*100</f>
        <v>14.39219256836432</v>
      </c>
      <c r="G22" s="17">
        <f>(E22-C22)/C22*100</f>
        <v>11.927467126333996</v>
      </c>
      <c r="H22" s="22">
        <v>29154793</v>
      </c>
      <c r="I22" s="23">
        <v>78777221</v>
      </c>
      <c r="J22" s="16">
        <f t="shared" si="1"/>
        <v>23.171272782516898</v>
      </c>
      <c r="K22" s="167">
        <f t="shared" si="1"/>
        <v>31.209780193712977</v>
      </c>
    </row>
    <row r="23" spans="1:11" ht="15.75">
      <c r="A23" s="169"/>
      <c r="B23" s="24"/>
      <c r="C23" s="25"/>
      <c r="D23" s="24"/>
      <c r="E23" s="25"/>
      <c r="F23" s="16"/>
      <c r="G23" s="17"/>
      <c r="H23" s="26"/>
      <c r="I23" s="27"/>
      <c r="J23" s="16"/>
      <c r="K23" s="167"/>
    </row>
    <row r="24" spans="1:11" ht="15.75">
      <c r="A24" s="169" t="s">
        <v>94</v>
      </c>
      <c r="B24" s="26">
        <f>B8+B9+B10+B11+B12+B13+B14+B15+B16+B17+B18+B19+B20+B21+B22</f>
        <v>840756115</v>
      </c>
      <c r="C24" s="27">
        <f>C8+C9+C10+C11+C12+C13+C14+C15+C16+C17+C18+C19+C20+C21+C22</f>
        <v>2249785359</v>
      </c>
      <c r="D24" s="26">
        <f>D8+D9+D10+D11+D12+D13+D14+D15+D16+D17+D18+D19+D20+D21+D22</f>
        <v>742790609</v>
      </c>
      <c r="E24" s="27">
        <f>E8+E9+E10+E11+E12+E13+E14+E15+E16+E17+E18+E19+E20+E21+E22</f>
        <v>1995914654</v>
      </c>
      <c r="F24" s="28">
        <f>(D24-B24)/B24*100</f>
        <v>-11.652071778270683</v>
      </c>
      <c r="G24" s="29">
        <f aca="true" t="shared" si="2" ref="F24:G26">(E24-C24)/C24*100</f>
        <v>-11.284218913791944</v>
      </c>
      <c r="H24" s="26">
        <f>H8+H9+H10+H11+H12+H13+H14+H15+H16+H17+H18+H19+H20+H21+H22</f>
        <v>1093145170</v>
      </c>
      <c r="I24" s="27">
        <f>I8+I9+I10+I11+I12+I13+I14+I15+I16+I17+I18+I19+I20+I21+I22</f>
        <v>2801339005</v>
      </c>
      <c r="J24" s="28">
        <f aca="true" t="shared" si="3" ref="J24:K26">(H24-D24)/D24*100</f>
        <v>47.16733851437263</v>
      </c>
      <c r="K24" s="170">
        <f t="shared" si="3"/>
        <v>40.353646854882</v>
      </c>
    </row>
    <row r="25" spans="1:11" ht="15.75">
      <c r="A25" s="169"/>
      <c r="B25" s="24"/>
      <c r="C25" s="25"/>
      <c r="D25" s="24"/>
      <c r="E25" s="25"/>
      <c r="F25" s="30"/>
      <c r="G25" s="31"/>
      <c r="H25" s="26"/>
      <c r="I25" s="27"/>
      <c r="J25" s="30"/>
      <c r="K25" s="171"/>
    </row>
    <row r="26" spans="1:11" ht="15.75">
      <c r="A26" s="168" t="s">
        <v>95</v>
      </c>
      <c r="B26" s="20">
        <f>B28-B24</f>
        <v>513332300</v>
      </c>
      <c r="C26" s="21">
        <f>C28-C24</f>
        <v>964141368</v>
      </c>
      <c r="D26" s="20">
        <f>D28-D24</f>
        <v>376694900</v>
      </c>
      <c r="E26" s="21">
        <f>E28-E24</f>
        <v>749853365</v>
      </c>
      <c r="F26" s="32">
        <f t="shared" si="2"/>
        <v>-26.617728905817927</v>
      </c>
      <c r="G26" s="33">
        <f t="shared" si="2"/>
        <v>-22.22578660269663</v>
      </c>
      <c r="H26" s="22">
        <f>H28-H24</f>
        <v>489810199</v>
      </c>
      <c r="I26" s="23">
        <f>I28-I24</f>
        <v>1018507686</v>
      </c>
      <c r="J26" s="32">
        <f t="shared" si="3"/>
        <v>30.0283595557041</v>
      </c>
      <c r="K26" s="172">
        <f t="shared" si="3"/>
        <v>35.82758090310097</v>
      </c>
    </row>
    <row r="27" spans="1:11" ht="15.75">
      <c r="A27" s="169"/>
      <c r="B27" s="24"/>
      <c r="C27" s="25"/>
      <c r="D27" s="24"/>
      <c r="E27" s="25"/>
      <c r="F27" s="30"/>
      <c r="G27" s="31"/>
      <c r="H27" s="26"/>
      <c r="I27" s="27"/>
      <c r="J27" s="30"/>
      <c r="K27" s="171"/>
    </row>
    <row r="28" spans="1:11" ht="15.75">
      <c r="A28" s="173" t="s">
        <v>42</v>
      </c>
      <c r="B28" s="23">
        <v>1354088415</v>
      </c>
      <c r="C28" s="45">
        <v>3213926727</v>
      </c>
      <c r="D28" s="23">
        <v>1119485509</v>
      </c>
      <c r="E28" s="45">
        <v>2745768019</v>
      </c>
      <c r="F28" s="34">
        <f>(D28-B28)/B28*100</f>
        <v>-17.325523459263923</v>
      </c>
      <c r="G28" s="35">
        <f>(E28-C28)/C28*100</f>
        <v>-14.566564448001493</v>
      </c>
      <c r="H28" s="23">
        <v>1582955369</v>
      </c>
      <c r="I28" s="45">
        <v>3819846691</v>
      </c>
      <c r="J28" s="34">
        <f>(H28-D28)/D28*100</f>
        <v>41.40025540964818</v>
      </c>
      <c r="K28" s="174">
        <f>(I28-E28)/E28*100</f>
        <v>39.11760442133695</v>
      </c>
    </row>
    <row r="29" spans="1:11" ht="15.75">
      <c r="A29" s="169"/>
      <c r="B29" s="24"/>
      <c r="C29" s="25"/>
      <c r="D29" s="24"/>
      <c r="E29" s="25"/>
      <c r="F29" s="30"/>
      <c r="G29" s="31"/>
      <c r="H29" s="26"/>
      <c r="I29" s="27"/>
      <c r="J29" s="30"/>
      <c r="K29" s="171"/>
    </row>
    <row r="30" spans="1:11" ht="14.25">
      <c r="A30" s="175" t="s">
        <v>96</v>
      </c>
      <c r="B30" s="36"/>
      <c r="C30" s="37">
        <f>(C24*100)/C28</f>
        <v>70.00114035269355</v>
      </c>
      <c r="D30" s="36"/>
      <c r="E30" s="37">
        <f>(E24*100)/E28</f>
        <v>72.69057838057658</v>
      </c>
      <c r="F30" s="34"/>
      <c r="G30" s="35">
        <f>(E30-C30)/C30*100</f>
        <v>3.841991736609677</v>
      </c>
      <c r="H30" s="36"/>
      <c r="I30" s="37">
        <f>(I24*100)/I28</f>
        <v>73.3364250350748</v>
      </c>
      <c r="J30" s="34"/>
      <c r="K30" s="174">
        <f>(I30-E30)/E30*100</f>
        <v>0.8884874338416174</v>
      </c>
    </row>
    <row r="31" spans="1:11" ht="15">
      <c r="A31" s="176"/>
      <c r="B31" s="25"/>
      <c r="C31" s="25"/>
      <c r="D31" s="25"/>
      <c r="E31" s="25"/>
      <c r="F31" s="38"/>
      <c r="G31" s="38"/>
      <c r="H31" s="25"/>
      <c r="I31" s="25"/>
      <c r="J31" s="38"/>
      <c r="K31" s="177"/>
    </row>
    <row r="32" spans="1:11" ht="15" thickBot="1">
      <c r="A32" s="178" t="s">
        <v>126</v>
      </c>
      <c r="B32" s="179"/>
      <c r="C32" s="179"/>
      <c r="D32" s="180"/>
      <c r="E32" s="180"/>
      <c r="F32" s="181"/>
      <c r="G32" s="181"/>
      <c r="H32" s="180"/>
      <c r="I32" s="180"/>
      <c r="J32" s="181"/>
      <c r="K32" s="182"/>
    </row>
    <row r="33" spans="1:11" ht="15.75" thickTop="1">
      <c r="A33" s="39"/>
      <c r="B33" s="7"/>
      <c r="C33" s="7"/>
      <c r="D33" s="7"/>
      <c r="E33" s="7"/>
      <c r="F33" s="40"/>
      <c r="G33" s="40"/>
      <c r="H33" s="7"/>
      <c r="I33" s="7"/>
      <c r="J33" s="40"/>
      <c r="K33" s="40"/>
    </row>
    <row r="34" spans="1:11" ht="13.5">
      <c r="A34" s="44" t="s">
        <v>125</v>
      </c>
      <c r="B34" s="44"/>
      <c r="C34" s="44"/>
      <c r="D34" s="8"/>
      <c r="E34" s="8"/>
      <c r="F34" s="8"/>
      <c r="G34" s="8"/>
      <c r="H34" s="8"/>
      <c r="I34" s="8"/>
      <c r="J34" s="8"/>
      <c r="K34" s="8"/>
    </row>
    <row r="35" spans="1:1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7" thickTop="1">
      <c r="A36" s="161" t="s">
        <v>97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1:11" ht="23.25">
      <c r="A37" s="209" t="s">
        <v>123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20"/>
    </row>
    <row r="38" spans="1:11" ht="12.75">
      <c r="A38" s="143"/>
      <c r="B38" s="1"/>
      <c r="C38" s="1"/>
      <c r="D38" s="1"/>
      <c r="E38" s="1"/>
      <c r="F38" s="46"/>
      <c r="G38" s="46"/>
      <c r="H38" s="46"/>
      <c r="I38" s="46"/>
      <c r="J38" s="46"/>
      <c r="K38" s="110"/>
    </row>
    <row r="39" spans="1:11" ht="18">
      <c r="A39" s="143"/>
      <c r="B39" s="2">
        <v>2000</v>
      </c>
      <c r="C39" s="2"/>
      <c r="D39" s="2">
        <v>2001</v>
      </c>
      <c r="E39" s="2"/>
      <c r="F39" s="192" t="s">
        <v>119</v>
      </c>
      <c r="G39" s="192" t="s">
        <v>119</v>
      </c>
      <c r="H39" s="48">
        <v>2002</v>
      </c>
      <c r="I39" s="48"/>
      <c r="J39" s="192" t="s">
        <v>120</v>
      </c>
      <c r="K39" s="197" t="s">
        <v>120</v>
      </c>
    </row>
    <row r="40" spans="1:11" ht="18">
      <c r="A40" s="143"/>
      <c r="B40" s="2" t="s">
        <v>124</v>
      </c>
      <c r="C40" s="2"/>
      <c r="D40" s="2" t="s">
        <v>124</v>
      </c>
      <c r="E40" s="2"/>
      <c r="F40" s="192" t="s">
        <v>2</v>
      </c>
      <c r="G40" s="192" t="s">
        <v>2</v>
      </c>
      <c r="H40" s="48" t="s">
        <v>124</v>
      </c>
      <c r="I40" s="48"/>
      <c r="J40" s="192" t="s">
        <v>2</v>
      </c>
      <c r="K40" s="197" t="s">
        <v>2</v>
      </c>
    </row>
    <row r="41" spans="1:11" ht="15">
      <c r="A41" s="164"/>
      <c r="B41" s="10"/>
      <c r="C41" s="4"/>
      <c r="D41" s="10"/>
      <c r="E41" s="4"/>
      <c r="F41" s="193" t="s">
        <v>3</v>
      </c>
      <c r="G41" s="194" t="s">
        <v>4</v>
      </c>
      <c r="H41" s="11"/>
      <c r="I41" s="5"/>
      <c r="J41" s="193" t="s">
        <v>4</v>
      </c>
      <c r="K41" s="198" t="s">
        <v>4</v>
      </c>
    </row>
    <row r="42" spans="1:11" ht="15">
      <c r="A42" s="165"/>
      <c r="B42" s="12" t="s">
        <v>5</v>
      </c>
      <c r="C42" s="6" t="s">
        <v>6</v>
      </c>
      <c r="D42" s="13" t="s">
        <v>5</v>
      </c>
      <c r="E42" s="9" t="s">
        <v>6</v>
      </c>
      <c r="F42" s="195" t="s">
        <v>7</v>
      </c>
      <c r="G42" s="196" t="s">
        <v>8</v>
      </c>
      <c r="H42" s="13" t="s">
        <v>5</v>
      </c>
      <c r="I42" s="9" t="s">
        <v>6</v>
      </c>
      <c r="J42" s="195" t="s">
        <v>7</v>
      </c>
      <c r="K42" s="199" t="s">
        <v>8</v>
      </c>
    </row>
    <row r="43" spans="1:11" ht="18" customHeight="1">
      <c r="A43" s="166" t="s">
        <v>11</v>
      </c>
      <c r="B43" s="14">
        <v>482841</v>
      </c>
      <c r="C43" s="15">
        <v>57256263</v>
      </c>
      <c r="D43" s="14">
        <v>368102</v>
      </c>
      <c r="E43" s="15">
        <v>51953167</v>
      </c>
      <c r="F43" s="16">
        <f aca="true" t="shared" si="4" ref="F43:G57">(D43-B43)/B43*100</f>
        <v>-23.763309246729257</v>
      </c>
      <c r="G43" s="17">
        <f t="shared" si="4"/>
        <v>-9.262036539129353</v>
      </c>
      <c r="H43" s="18">
        <v>326659</v>
      </c>
      <c r="I43" s="19">
        <v>52114537</v>
      </c>
      <c r="J43" s="16">
        <f aca="true" t="shared" si="5" ref="J43:K57">(H43-D43)/D43*100</f>
        <v>-11.25856420231349</v>
      </c>
      <c r="K43" s="167">
        <f t="shared" si="5"/>
        <v>0.31060666619226507</v>
      </c>
    </row>
    <row r="44" spans="1:11" ht="18" customHeight="1">
      <c r="A44" s="168" t="s">
        <v>103</v>
      </c>
      <c r="B44" s="20">
        <v>2004671</v>
      </c>
      <c r="C44" s="21">
        <v>33032846</v>
      </c>
      <c r="D44" s="20">
        <v>1620080</v>
      </c>
      <c r="E44" s="21">
        <v>27762599</v>
      </c>
      <c r="F44" s="16">
        <f t="shared" si="4"/>
        <v>-19.184744030317194</v>
      </c>
      <c r="G44" s="17">
        <f t="shared" si="4"/>
        <v>-15.954565343839885</v>
      </c>
      <c r="H44" s="22">
        <v>2605755</v>
      </c>
      <c r="I44" s="23">
        <v>32337593</v>
      </c>
      <c r="J44" s="16">
        <f t="shared" si="5"/>
        <v>60.84113130215791</v>
      </c>
      <c r="K44" s="167">
        <f t="shared" si="5"/>
        <v>16.478983109614482</v>
      </c>
    </row>
    <row r="45" spans="1:11" ht="18" customHeight="1">
      <c r="A45" s="168" t="s">
        <v>18</v>
      </c>
      <c r="B45" s="20">
        <v>530327</v>
      </c>
      <c r="C45" s="21">
        <v>22125889</v>
      </c>
      <c r="D45" s="20">
        <v>445791</v>
      </c>
      <c r="E45" s="21">
        <v>14938746</v>
      </c>
      <c r="F45" s="16">
        <f t="shared" si="4"/>
        <v>-15.940353781723351</v>
      </c>
      <c r="G45" s="17">
        <f t="shared" si="4"/>
        <v>-32.48295695598943</v>
      </c>
      <c r="H45" s="22">
        <v>424717</v>
      </c>
      <c r="I45" s="23">
        <v>28942658</v>
      </c>
      <c r="J45" s="16">
        <f t="shared" si="5"/>
        <v>-4.727327379870836</v>
      </c>
      <c r="K45" s="167">
        <f t="shared" si="5"/>
        <v>93.74221905908301</v>
      </c>
    </row>
    <row r="46" spans="1:11" ht="18" customHeight="1">
      <c r="A46" s="168" t="s">
        <v>14</v>
      </c>
      <c r="B46" s="20">
        <v>382628</v>
      </c>
      <c r="C46" s="21">
        <v>33208358</v>
      </c>
      <c r="D46" s="20">
        <v>255781</v>
      </c>
      <c r="E46" s="21">
        <v>23626530</v>
      </c>
      <c r="F46" s="16">
        <f t="shared" si="4"/>
        <v>-33.15152053691837</v>
      </c>
      <c r="G46" s="17">
        <f t="shared" si="4"/>
        <v>-28.85366388786823</v>
      </c>
      <c r="H46" s="22">
        <v>444902</v>
      </c>
      <c r="I46" s="23">
        <v>23968092</v>
      </c>
      <c r="J46" s="16">
        <f t="shared" si="5"/>
        <v>73.93864282335278</v>
      </c>
      <c r="K46" s="167">
        <f t="shared" si="5"/>
        <v>1.4456714549279983</v>
      </c>
    </row>
    <row r="47" spans="1:11" ht="18" customHeight="1">
      <c r="A47" s="168" t="s">
        <v>9</v>
      </c>
      <c r="B47" s="20">
        <v>836146</v>
      </c>
      <c r="C47" s="21">
        <v>20172737</v>
      </c>
      <c r="D47" s="20">
        <v>533890</v>
      </c>
      <c r="E47" s="21">
        <v>14667659</v>
      </c>
      <c r="F47" s="16">
        <f t="shared" si="4"/>
        <v>-36.148710871067976</v>
      </c>
      <c r="G47" s="17">
        <f t="shared" si="4"/>
        <v>-27.2896930148844</v>
      </c>
      <c r="H47" s="22">
        <v>541697</v>
      </c>
      <c r="I47" s="23">
        <v>21256763</v>
      </c>
      <c r="J47" s="16">
        <f t="shared" si="5"/>
        <v>1.4622862387383169</v>
      </c>
      <c r="K47" s="167">
        <f t="shared" si="5"/>
        <v>44.92266966391842</v>
      </c>
    </row>
    <row r="48" spans="1:11" ht="18" customHeight="1">
      <c r="A48" s="168" t="s">
        <v>10</v>
      </c>
      <c r="B48" s="20">
        <v>147101</v>
      </c>
      <c r="C48" s="21">
        <v>17433360</v>
      </c>
      <c r="D48" s="20">
        <v>98647</v>
      </c>
      <c r="E48" s="21">
        <v>13253072</v>
      </c>
      <c r="F48" s="16">
        <f t="shared" si="4"/>
        <v>-32.939273016498866</v>
      </c>
      <c r="G48" s="17">
        <f t="shared" si="4"/>
        <v>-23.978670778323856</v>
      </c>
      <c r="H48" s="22">
        <v>124076</v>
      </c>
      <c r="I48" s="23">
        <v>15981178</v>
      </c>
      <c r="J48" s="16">
        <f t="shared" si="5"/>
        <v>25.77777327237524</v>
      </c>
      <c r="K48" s="167">
        <f t="shared" si="5"/>
        <v>20.584706700454053</v>
      </c>
    </row>
    <row r="49" spans="1:11" ht="18" customHeight="1">
      <c r="A49" s="168" t="s">
        <v>104</v>
      </c>
      <c r="B49" s="20">
        <v>4205423</v>
      </c>
      <c r="C49" s="21">
        <v>5715495</v>
      </c>
      <c r="D49" s="20">
        <v>3050613</v>
      </c>
      <c r="E49" s="21">
        <v>4037388</v>
      </c>
      <c r="F49" s="16">
        <f t="shared" si="4"/>
        <v>-27.46002007408054</v>
      </c>
      <c r="G49" s="17">
        <f t="shared" si="4"/>
        <v>-29.360659050528433</v>
      </c>
      <c r="H49" s="22">
        <v>4925033</v>
      </c>
      <c r="I49" s="23">
        <v>5463809</v>
      </c>
      <c r="J49" s="16">
        <f t="shared" si="5"/>
        <v>61.44404419701877</v>
      </c>
      <c r="K49" s="167">
        <f t="shared" si="5"/>
        <v>35.3302927536318</v>
      </c>
    </row>
    <row r="50" spans="1:11" ht="18" customHeight="1">
      <c r="A50" s="168" t="s">
        <v>13</v>
      </c>
      <c r="B50" s="20">
        <v>144678</v>
      </c>
      <c r="C50" s="21">
        <v>5633930</v>
      </c>
      <c r="D50" s="20">
        <v>113648</v>
      </c>
      <c r="E50" s="21">
        <v>3032066</v>
      </c>
      <c r="F50" s="16">
        <f t="shared" si="4"/>
        <v>-21.44762852679744</v>
      </c>
      <c r="G50" s="17">
        <f t="shared" si="4"/>
        <v>-46.182043440369334</v>
      </c>
      <c r="H50" s="22">
        <v>63716</v>
      </c>
      <c r="I50" s="23">
        <v>4800011</v>
      </c>
      <c r="J50" s="16">
        <f t="shared" si="5"/>
        <v>-43.935660988314794</v>
      </c>
      <c r="K50" s="167">
        <f t="shared" si="5"/>
        <v>58.308262419089814</v>
      </c>
    </row>
    <row r="51" spans="1:11" ht="18" customHeight="1">
      <c r="A51" s="168" t="s">
        <v>107</v>
      </c>
      <c r="B51" s="20">
        <v>54240</v>
      </c>
      <c r="C51" s="21">
        <v>6342745</v>
      </c>
      <c r="D51" s="20">
        <v>22929</v>
      </c>
      <c r="E51" s="21">
        <v>5774593</v>
      </c>
      <c r="F51" s="16">
        <f t="shared" si="4"/>
        <v>-57.72676991150443</v>
      </c>
      <c r="G51" s="17">
        <f t="shared" si="4"/>
        <v>-8.957509721737198</v>
      </c>
      <c r="H51" s="22">
        <v>21050</v>
      </c>
      <c r="I51" s="23">
        <v>4714125</v>
      </c>
      <c r="J51" s="16">
        <f t="shared" si="5"/>
        <v>-8.194862401325832</v>
      </c>
      <c r="K51" s="167">
        <f t="shared" si="5"/>
        <v>-18.36437650237861</v>
      </c>
    </row>
    <row r="52" spans="1:11" ht="18" customHeight="1">
      <c r="A52" s="168" t="s">
        <v>117</v>
      </c>
      <c r="B52" s="20">
        <v>26946</v>
      </c>
      <c r="C52" s="21">
        <v>1637203</v>
      </c>
      <c r="D52" s="20">
        <v>311954</v>
      </c>
      <c r="E52" s="21">
        <v>4716598</v>
      </c>
      <c r="F52" s="16">
        <f t="shared" si="4"/>
        <v>1057.700586357901</v>
      </c>
      <c r="G52" s="17">
        <f t="shared" si="4"/>
        <v>188.08877090989938</v>
      </c>
      <c r="H52" s="22">
        <v>227634</v>
      </c>
      <c r="I52" s="23">
        <v>4625453</v>
      </c>
      <c r="J52" s="16">
        <f t="shared" si="5"/>
        <v>-27.0296261628317</v>
      </c>
      <c r="K52" s="167">
        <f t="shared" si="5"/>
        <v>-1.9324309597722764</v>
      </c>
    </row>
    <row r="53" spans="1:11" ht="18" customHeight="1">
      <c r="A53" s="168" t="s">
        <v>121</v>
      </c>
      <c r="B53" s="20">
        <v>380</v>
      </c>
      <c r="C53" s="21">
        <v>1850474</v>
      </c>
      <c r="D53" s="20">
        <v>4479</v>
      </c>
      <c r="E53" s="21">
        <v>3078236</v>
      </c>
      <c r="F53" s="16">
        <f t="shared" si="4"/>
        <v>1078.6842105263158</v>
      </c>
      <c r="G53" s="17">
        <f t="shared" si="4"/>
        <v>66.34851394831811</v>
      </c>
      <c r="H53" s="22">
        <v>2562</v>
      </c>
      <c r="I53" s="23">
        <v>4311893</v>
      </c>
      <c r="J53" s="16">
        <f t="shared" si="5"/>
        <v>-42.79973208305425</v>
      </c>
      <c r="K53" s="167">
        <f t="shared" si="5"/>
        <v>40.07675175002826</v>
      </c>
    </row>
    <row r="54" spans="1:11" ht="18" customHeight="1">
      <c r="A54" s="168" t="s">
        <v>17</v>
      </c>
      <c r="B54" s="20">
        <v>60222</v>
      </c>
      <c r="C54" s="21">
        <v>2653426</v>
      </c>
      <c r="D54" s="20">
        <v>40499</v>
      </c>
      <c r="E54" s="21">
        <v>2811291</v>
      </c>
      <c r="F54" s="16">
        <f t="shared" si="4"/>
        <v>-32.75048985420611</v>
      </c>
      <c r="G54" s="17">
        <f t="shared" si="4"/>
        <v>5.949478146366245</v>
      </c>
      <c r="H54" s="22">
        <v>54206</v>
      </c>
      <c r="I54" s="23">
        <v>4402658</v>
      </c>
      <c r="J54" s="16">
        <f t="shared" si="5"/>
        <v>33.84528013037359</v>
      </c>
      <c r="K54" s="167">
        <f t="shared" si="5"/>
        <v>56.606270926773504</v>
      </c>
    </row>
    <row r="55" spans="1:11" ht="18" customHeight="1">
      <c r="A55" s="168" t="s">
        <v>24</v>
      </c>
      <c r="B55" s="20">
        <v>122686</v>
      </c>
      <c r="C55" s="21">
        <v>3040112</v>
      </c>
      <c r="D55" s="20">
        <v>122229</v>
      </c>
      <c r="E55" s="21">
        <v>4268480</v>
      </c>
      <c r="F55" s="16">
        <f t="shared" si="4"/>
        <v>-0.37249563927424484</v>
      </c>
      <c r="G55" s="17">
        <f t="shared" si="4"/>
        <v>40.4053534869768</v>
      </c>
      <c r="H55" s="22">
        <v>92240</v>
      </c>
      <c r="I55" s="23">
        <v>4242407</v>
      </c>
      <c r="J55" s="16">
        <f t="shared" si="5"/>
        <v>-24.535093962971143</v>
      </c>
      <c r="K55" s="167">
        <f t="shared" si="5"/>
        <v>-0.6108263363070695</v>
      </c>
    </row>
    <row r="56" spans="1:11" ht="18" customHeight="1">
      <c r="A56" s="168" t="s">
        <v>19</v>
      </c>
      <c r="B56" s="20">
        <v>20940</v>
      </c>
      <c r="C56" s="21">
        <v>3299155</v>
      </c>
      <c r="D56" s="20">
        <v>10025</v>
      </c>
      <c r="E56" s="21">
        <v>2868047</v>
      </c>
      <c r="F56" s="16">
        <f t="shared" si="4"/>
        <v>-52.1251193887297</v>
      </c>
      <c r="G56" s="17">
        <f t="shared" si="4"/>
        <v>-13.067224789377885</v>
      </c>
      <c r="H56" s="22">
        <v>19036</v>
      </c>
      <c r="I56" s="23">
        <v>3756821</v>
      </c>
      <c r="J56" s="16">
        <f t="shared" si="5"/>
        <v>89.88528678304239</v>
      </c>
      <c r="K56" s="167">
        <f t="shared" si="5"/>
        <v>30.98882270757767</v>
      </c>
    </row>
    <row r="57" spans="1:11" ht="18" customHeight="1">
      <c r="A57" s="168" t="s">
        <v>127</v>
      </c>
      <c r="B57" s="24">
        <v>9754</v>
      </c>
      <c r="C57" s="25">
        <v>2812405</v>
      </c>
      <c r="D57" s="24">
        <v>557</v>
      </c>
      <c r="E57" s="25">
        <v>257914</v>
      </c>
      <c r="F57" s="16">
        <f t="shared" si="4"/>
        <v>-94.28952224728316</v>
      </c>
      <c r="G57" s="17">
        <f t="shared" si="4"/>
        <v>-90.8294146824515</v>
      </c>
      <c r="H57" s="26">
        <v>16512</v>
      </c>
      <c r="I57" s="27">
        <v>3582910</v>
      </c>
      <c r="J57" s="16">
        <f t="shared" si="5"/>
        <v>2864.4524236983843</v>
      </c>
      <c r="K57" s="167">
        <f t="shared" si="5"/>
        <v>1289.187868824492</v>
      </c>
    </row>
    <row r="58" spans="1:11" ht="15.75">
      <c r="A58" s="169"/>
      <c r="B58" s="24"/>
      <c r="C58" s="25"/>
      <c r="D58" s="24"/>
      <c r="E58" s="25"/>
      <c r="F58" s="30"/>
      <c r="G58" s="31"/>
      <c r="H58" s="26"/>
      <c r="I58" s="27"/>
      <c r="J58" s="30"/>
      <c r="K58" s="171"/>
    </row>
    <row r="59" spans="1:11" ht="15.75">
      <c r="A59" s="169" t="s">
        <v>94</v>
      </c>
      <c r="B59" s="26">
        <f>B43+B44+B45+B46+B47+B48+B49+B50+B51+B52+B53+B54+B55+B56+B57</f>
        <v>9028983</v>
      </c>
      <c r="C59" s="27">
        <f>C43+C44+C45+C46+C47+C48+C49+C50+C51+C52+C53+C54+C55+C56+C57</f>
        <v>216214398</v>
      </c>
      <c r="D59" s="26">
        <f>D43+D44+D45+D46+D47+D48+D49+D50+D51+D52+D53+D54+D55+D56+D57</f>
        <v>6999224</v>
      </c>
      <c r="E59" s="27">
        <f>E43+E44+E45+E46+E47+E48+E49+E50+E51+E52+E53+E54+E55+E56+E57</f>
        <v>177046386</v>
      </c>
      <c r="F59" s="34">
        <f aca="true" t="shared" si="6" ref="F59:G61">(D59-B59)/B59*100</f>
        <v>-22.48048312860928</v>
      </c>
      <c r="G59" s="35">
        <f t="shared" si="6"/>
        <v>-18.115357886573307</v>
      </c>
      <c r="H59" s="26">
        <f>H43+H44+H45+H46+H47+H48+H49+H50+H51+H52+H53+H54+H55+H56+H57</f>
        <v>9889795</v>
      </c>
      <c r="I59" s="27">
        <f>I43+I44+I45+I46+I47+I48+I49+I50+I51+I52+I53+I54+I55+I56+I57</f>
        <v>214500908</v>
      </c>
      <c r="J59" s="34">
        <f aca="true" t="shared" si="7" ref="J59:K61">(H59-D59)/D59*100</f>
        <v>41.2984496567048</v>
      </c>
      <c r="K59" s="174">
        <f t="shared" si="7"/>
        <v>21.15520279527197</v>
      </c>
    </row>
    <row r="60" spans="1:11" ht="15.75">
      <c r="A60" s="169"/>
      <c r="B60" s="24"/>
      <c r="C60" s="25"/>
      <c r="D60" s="24"/>
      <c r="E60" s="25"/>
      <c r="F60" s="30"/>
      <c r="G60" s="31"/>
      <c r="H60" s="26"/>
      <c r="I60" s="27"/>
      <c r="J60" s="30"/>
      <c r="K60" s="171"/>
    </row>
    <row r="61" spans="1:11" ht="15.75">
      <c r="A61" s="168" t="s">
        <v>95</v>
      </c>
      <c r="B61" s="20">
        <f>B63-B59</f>
        <v>2218767</v>
      </c>
      <c r="C61" s="21">
        <f>C63-C59</f>
        <v>40202880</v>
      </c>
      <c r="D61" s="20">
        <f>D63-D59</f>
        <v>4218236</v>
      </c>
      <c r="E61" s="21">
        <f>E63-E59</f>
        <v>45949453</v>
      </c>
      <c r="F61" s="32">
        <f t="shared" si="6"/>
        <v>90.11622220810025</v>
      </c>
      <c r="G61" s="33">
        <f t="shared" si="6"/>
        <v>14.293933668433704</v>
      </c>
      <c r="H61" s="22">
        <f>H63-H59</f>
        <v>3938943</v>
      </c>
      <c r="I61" s="23">
        <f>I63-I59</f>
        <v>48820301</v>
      </c>
      <c r="J61" s="32">
        <f t="shared" si="7"/>
        <v>-6.621085211922709</v>
      </c>
      <c r="K61" s="172">
        <f t="shared" si="7"/>
        <v>6.247839337717469</v>
      </c>
    </row>
    <row r="62" spans="1:11" ht="15.75">
      <c r="A62" s="169"/>
      <c r="B62" s="24"/>
      <c r="C62" s="25"/>
      <c r="D62" s="24"/>
      <c r="E62" s="25"/>
      <c r="F62" s="30"/>
      <c r="G62" s="31"/>
      <c r="H62" s="26"/>
      <c r="I62" s="27"/>
      <c r="J62" s="30"/>
      <c r="K62" s="171"/>
    </row>
    <row r="63" spans="1:11" ht="15.75">
      <c r="A63" s="173" t="s">
        <v>98</v>
      </c>
      <c r="B63" s="23">
        <v>11247750</v>
      </c>
      <c r="C63" s="45">
        <v>256417278</v>
      </c>
      <c r="D63" s="23">
        <v>11217460</v>
      </c>
      <c r="E63" s="45">
        <v>222995839</v>
      </c>
      <c r="F63" s="34">
        <f>(D63-B63)/B63*100</f>
        <v>-0.2692983041052655</v>
      </c>
      <c r="G63" s="35">
        <f>(E63-C63)/C63*100</f>
        <v>-13.034004284219879</v>
      </c>
      <c r="H63" s="23">
        <v>13828738</v>
      </c>
      <c r="I63" s="45">
        <v>263321209</v>
      </c>
      <c r="J63" s="34">
        <f>(H63-D63)/D63*100</f>
        <v>23.278692324287316</v>
      </c>
      <c r="K63" s="174">
        <f>(I63-E63)/E63*100</f>
        <v>18.083462983360867</v>
      </c>
    </row>
    <row r="64" spans="1:11" ht="15.75">
      <c r="A64" s="169"/>
      <c r="B64" s="24"/>
      <c r="C64" s="25"/>
      <c r="D64" s="24"/>
      <c r="E64" s="25"/>
      <c r="F64" s="30"/>
      <c r="G64" s="31"/>
      <c r="H64" s="26"/>
      <c r="I64" s="27"/>
      <c r="J64" s="30"/>
      <c r="K64" s="171"/>
    </row>
    <row r="65" spans="1:11" ht="14.25">
      <c r="A65" s="175" t="s">
        <v>96</v>
      </c>
      <c r="B65" s="36"/>
      <c r="C65" s="37">
        <f>(C59*100)/C63</f>
        <v>84.32130614848816</v>
      </c>
      <c r="D65" s="36"/>
      <c r="E65" s="37">
        <f>(E59*100)/E63</f>
        <v>79.39447964318293</v>
      </c>
      <c r="F65" s="34"/>
      <c r="G65" s="35">
        <f>(E65-C65)/C65*100</f>
        <v>-5.842920052292815</v>
      </c>
      <c r="H65" s="36"/>
      <c r="I65" s="37">
        <f>(I59*100)/I63</f>
        <v>81.45979156582105</v>
      </c>
      <c r="J65" s="34"/>
      <c r="K65" s="174">
        <f>(I65-E65)/E65*100</f>
        <v>2.601329376954297</v>
      </c>
    </row>
    <row r="66" spans="1:11" ht="15">
      <c r="A66" s="176"/>
      <c r="B66" s="41"/>
      <c r="C66" s="41"/>
      <c r="D66" s="41"/>
      <c r="E66" s="41"/>
      <c r="F66" s="40"/>
      <c r="G66" s="40"/>
      <c r="H66" s="42"/>
      <c r="I66" s="42"/>
      <c r="J66" s="40"/>
      <c r="K66" s="183"/>
    </row>
    <row r="67" spans="1:11" ht="15" thickBot="1">
      <c r="A67" s="178" t="s">
        <v>126</v>
      </c>
      <c r="B67" s="179"/>
      <c r="C67" s="184"/>
      <c r="D67" s="185"/>
      <c r="E67" s="185"/>
      <c r="F67" s="186"/>
      <c r="G67" s="186"/>
      <c r="H67" s="187"/>
      <c r="I67" s="187"/>
      <c r="J67" s="186"/>
      <c r="K67" s="188"/>
    </row>
    <row r="68" spans="1:11" ht="15.75" thickTop="1">
      <c r="A68" s="39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 ht="13.5">
      <c r="A69" s="44" t="s">
        <v>125</v>
      </c>
      <c r="B69" s="44"/>
      <c r="C69" s="44"/>
      <c r="D69" s="8"/>
      <c r="E69" s="8"/>
      <c r="F69" s="8"/>
      <c r="G69" s="8"/>
      <c r="H69" s="8"/>
      <c r="I69" s="8"/>
      <c r="J69" s="8"/>
      <c r="K69" s="8"/>
    </row>
    <row r="70" spans="1:11" ht="13.5" thickBo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27" thickTop="1">
      <c r="A71" s="161" t="s">
        <v>99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3"/>
    </row>
    <row r="72" spans="1:11" ht="23.25">
      <c r="A72" s="209" t="s">
        <v>123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20"/>
    </row>
    <row r="73" spans="1:11" ht="12.75">
      <c r="A73" s="143"/>
      <c r="B73" s="1"/>
      <c r="C73" s="1"/>
      <c r="D73" s="1"/>
      <c r="E73" s="1"/>
      <c r="F73" s="46"/>
      <c r="G73" s="46"/>
      <c r="H73" s="46"/>
      <c r="I73" s="46"/>
      <c r="J73" s="46"/>
      <c r="K73" s="110"/>
    </row>
    <row r="74" spans="1:11" ht="18">
      <c r="A74" s="143"/>
      <c r="B74" s="2">
        <v>2000</v>
      </c>
      <c r="C74" s="2"/>
      <c r="D74" s="2">
        <v>2001</v>
      </c>
      <c r="E74" s="2"/>
      <c r="F74" s="192" t="s">
        <v>119</v>
      </c>
      <c r="G74" s="192" t="s">
        <v>119</v>
      </c>
      <c r="H74" s="48">
        <v>2002</v>
      </c>
      <c r="I74" s="48"/>
      <c r="J74" s="192" t="s">
        <v>120</v>
      </c>
      <c r="K74" s="197" t="s">
        <v>120</v>
      </c>
    </row>
    <row r="75" spans="1:11" ht="18">
      <c r="A75" s="143"/>
      <c r="B75" s="2" t="s">
        <v>124</v>
      </c>
      <c r="C75" s="2"/>
      <c r="D75" s="2" t="s">
        <v>124</v>
      </c>
      <c r="E75" s="2"/>
      <c r="F75" s="192" t="s">
        <v>2</v>
      </c>
      <c r="G75" s="192" t="s">
        <v>2</v>
      </c>
      <c r="H75" s="48" t="s">
        <v>124</v>
      </c>
      <c r="I75" s="48"/>
      <c r="J75" s="192" t="s">
        <v>2</v>
      </c>
      <c r="K75" s="197" t="s">
        <v>2</v>
      </c>
    </row>
    <row r="76" spans="1:11" ht="15">
      <c r="A76" s="164"/>
      <c r="B76" s="10"/>
      <c r="C76" s="4"/>
      <c r="D76" s="10"/>
      <c r="E76" s="4"/>
      <c r="F76" s="193" t="s">
        <v>3</v>
      </c>
      <c r="G76" s="194" t="s">
        <v>4</v>
      </c>
      <c r="H76" s="11"/>
      <c r="I76" s="5"/>
      <c r="J76" s="193" t="s">
        <v>4</v>
      </c>
      <c r="K76" s="198" t="s">
        <v>4</v>
      </c>
    </row>
    <row r="77" spans="1:11" ht="15">
      <c r="A77" s="165"/>
      <c r="B77" s="12" t="s">
        <v>5</v>
      </c>
      <c r="C77" s="6" t="s">
        <v>6</v>
      </c>
      <c r="D77" s="13" t="s">
        <v>5</v>
      </c>
      <c r="E77" s="9" t="s">
        <v>6</v>
      </c>
      <c r="F77" s="195" t="s">
        <v>7</v>
      </c>
      <c r="G77" s="196" t="s">
        <v>8</v>
      </c>
      <c r="H77" s="13" t="s">
        <v>5</v>
      </c>
      <c r="I77" s="9" t="s">
        <v>6</v>
      </c>
      <c r="J77" s="195" t="s">
        <v>7</v>
      </c>
      <c r="K77" s="199" t="s">
        <v>8</v>
      </c>
    </row>
    <row r="78" spans="1:11" ht="18" customHeight="1">
      <c r="A78" s="166" t="s">
        <v>11</v>
      </c>
      <c r="B78" s="14">
        <v>129019219</v>
      </c>
      <c r="C78" s="15">
        <v>342794002</v>
      </c>
      <c r="D78" s="14">
        <v>140489185</v>
      </c>
      <c r="E78" s="15">
        <v>383455259</v>
      </c>
      <c r="F78" s="16">
        <f aca="true" t="shared" si="8" ref="F78:G92">(D78-B78)/B78*100</f>
        <v>8.890122021278085</v>
      </c>
      <c r="G78" s="17">
        <f t="shared" si="8"/>
        <v>11.861717755493283</v>
      </c>
      <c r="H78" s="18">
        <v>118328249</v>
      </c>
      <c r="I78" s="19">
        <v>310549820</v>
      </c>
      <c r="J78" s="16">
        <f aca="true" t="shared" si="9" ref="J78:K92">(H78-D78)/D78*100</f>
        <v>-15.774122399528476</v>
      </c>
      <c r="K78" s="167">
        <f t="shared" si="9"/>
        <v>-19.012762842300724</v>
      </c>
    </row>
    <row r="79" spans="1:11" ht="18" customHeight="1">
      <c r="A79" s="168" t="s">
        <v>9</v>
      </c>
      <c r="B79" s="20">
        <v>50163169</v>
      </c>
      <c r="C79" s="21">
        <v>229322454</v>
      </c>
      <c r="D79" s="20">
        <v>54562259</v>
      </c>
      <c r="E79" s="21">
        <v>260246875</v>
      </c>
      <c r="F79" s="16">
        <f t="shared" si="8"/>
        <v>8.769561588104612</v>
      </c>
      <c r="G79" s="17">
        <f t="shared" si="8"/>
        <v>13.48512562140993</v>
      </c>
      <c r="H79" s="22">
        <v>50725267</v>
      </c>
      <c r="I79" s="23">
        <v>238597196</v>
      </c>
      <c r="J79" s="16">
        <f t="shared" si="9"/>
        <v>-7.032318804835408</v>
      </c>
      <c r="K79" s="167">
        <f t="shared" si="9"/>
        <v>-8.318900659229818</v>
      </c>
    </row>
    <row r="80" spans="1:11" ht="18" customHeight="1">
      <c r="A80" s="168" t="s">
        <v>24</v>
      </c>
      <c r="B80" s="20">
        <v>45363442</v>
      </c>
      <c r="C80" s="21">
        <v>236350427</v>
      </c>
      <c r="D80" s="20">
        <v>44413653</v>
      </c>
      <c r="E80" s="21">
        <v>216448544</v>
      </c>
      <c r="F80" s="16">
        <f t="shared" si="8"/>
        <v>-2.093732217233428</v>
      </c>
      <c r="G80" s="17">
        <f t="shared" si="8"/>
        <v>-8.420498009085467</v>
      </c>
      <c r="H80" s="22">
        <v>54460779</v>
      </c>
      <c r="I80" s="23">
        <v>225264853</v>
      </c>
      <c r="J80" s="16">
        <f t="shared" si="9"/>
        <v>22.621705987570984</v>
      </c>
      <c r="K80" s="167">
        <f t="shared" si="9"/>
        <v>4.073166230214975</v>
      </c>
    </row>
    <row r="81" spans="1:11" ht="18" customHeight="1">
      <c r="A81" s="168" t="s">
        <v>14</v>
      </c>
      <c r="B81" s="20">
        <v>64391030</v>
      </c>
      <c r="C81" s="21">
        <v>232979812</v>
      </c>
      <c r="D81" s="20">
        <v>65222467</v>
      </c>
      <c r="E81" s="21">
        <v>223351536</v>
      </c>
      <c r="F81" s="16">
        <f t="shared" si="8"/>
        <v>1.291231092281021</v>
      </c>
      <c r="G81" s="17">
        <f t="shared" si="8"/>
        <v>-4.132665365872988</v>
      </c>
      <c r="H81" s="22">
        <v>60228201</v>
      </c>
      <c r="I81" s="23">
        <v>199226799</v>
      </c>
      <c r="J81" s="16">
        <f t="shared" si="9"/>
        <v>-7.657278587760258</v>
      </c>
      <c r="K81" s="167">
        <f t="shared" si="9"/>
        <v>-10.80124069529569</v>
      </c>
    </row>
    <row r="82" spans="1:11" ht="18" customHeight="1">
      <c r="A82" s="168" t="s">
        <v>108</v>
      </c>
      <c r="B82" s="20">
        <v>13084197</v>
      </c>
      <c r="C82" s="21">
        <v>114965016</v>
      </c>
      <c r="D82" s="20">
        <v>15612298</v>
      </c>
      <c r="E82" s="21">
        <v>137851064</v>
      </c>
      <c r="F82" s="16">
        <f t="shared" si="8"/>
        <v>19.321789483909484</v>
      </c>
      <c r="G82" s="17">
        <f t="shared" si="8"/>
        <v>19.90696717686709</v>
      </c>
      <c r="H82" s="22">
        <v>17376422</v>
      </c>
      <c r="I82" s="23">
        <v>180950880</v>
      </c>
      <c r="J82" s="16">
        <f t="shared" si="9"/>
        <v>11.299579344437314</v>
      </c>
      <c r="K82" s="167">
        <f t="shared" si="9"/>
        <v>31.265493895643782</v>
      </c>
    </row>
    <row r="83" spans="1:11" ht="18" customHeight="1">
      <c r="A83" s="168" t="s">
        <v>116</v>
      </c>
      <c r="B83" s="20">
        <v>20206342</v>
      </c>
      <c r="C83" s="21">
        <v>67348826</v>
      </c>
      <c r="D83" s="20">
        <v>26602974</v>
      </c>
      <c r="E83" s="21">
        <v>85869291</v>
      </c>
      <c r="F83" s="16">
        <f t="shared" si="8"/>
        <v>31.65655614460054</v>
      </c>
      <c r="G83" s="17">
        <f t="shared" si="8"/>
        <v>27.499313796501813</v>
      </c>
      <c r="H83" s="22">
        <v>36014917</v>
      </c>
      <c r="I83" s="23">
        <v>128315519</v>
      </c>
      <c r="J83" s="16">
        <f t="shared" si="9"/>
        <v>35.379288796808964</v>
      </c>
      <c r="K83" s="167">
        <f t="shared" si="9"/>
        <v>49.43120818361013</v>
      </c>
    </row>
    <row r="84" spans="1:11" ht="18" customHeight="1">
      <c r="A84" s="168" t="s">
        <v>26</v>
      </c>
      <c r="B84" s="20">
        <v>9468543</v>
      </c>
      <c r="C84" s="21">
        <v>49293444</v>
      </c>
      <c r="D84" s="20">
        <v>17278487</v>
      </c>
      <c r="E84" s="21">
        <v>79768368</v>
      </c>
      <c r="F84" s="16">
        <f t="shared" si="8"/>
        <v>82.48305995970024</v>
      </c>
      <c r="G84" s="17">
        <f t="shared" si="8"/>
        <v>61.82348305790928</v>
      </c>
      <c r="H84" s="22">
        <v>27803060</v>
      </c>
      <c r="I84" s="23">
        <v>119697252</v>
      </c>
      <c r="J84" s="16">
        <f t="shared" si="9"/>
        <v>60.91142702483151</v>
      </c>
      <c r="K84" s="167">
        <f t="shared" si="9"/>
        <v>50.056037250254384</v>
      </c>
    </row>
    <row r="85" spans="1:11" ht="18" customHeight="1">
      <c r="A85" s="168" t="s">
        <v>10</v>
      </c>
      <c r="B85" s="20">
        <v>29515967</v>
      </c>
      <c r="C85" s="21">
        <v>130883120</v>
      </c>
      <c r="D85" s="20">
        <v>30725142</v>
      </c>
      <c r="E85" s="21">
        <v>127437279</v>
      </c>
      <c r="F85" s="16">
        <f t="shared" si="8"/>
        <v>4.096680959156784</v>
      </c>
      <c r="G85" s="17">
        <f t="shared" si="8"/>
        <v>-2.6327619634984254</v>
      </c>
      <c r="H85" s="22">
        <v>31175854</v>
      </c>
      <c r="I85" s="23">
        <v>118658213</v>
      </c>
      <c r="J85" s="16">
        <f t="shared" si="9"/>
        <v>1.466915921820638</v>
      </c>
      <c r="K85" s="167">
        <f t="shared" si="9"/>
        <v>-6.888930828474453</v>
      </c>
    </row>
    <row r="86" spans="1:11" ht="18" customHeight="1">
      <c r="A86" s="168" t="s">
        <v>18</v>
      </c>
      <c r="B86" s="20">
        <v>39647946</v>
      </c>
      <c r="C86" s="21">
        <v>83493586</v>
      </c>
      <c r="D86" s="20">
        <v>45692731</v>
      </c>
      <c r="E86" s="21">
        <v>97201264</v>
      </c>
      <c r="F86" s="16">
        <f>(D86-B86)/B86*100</f>
        <v>15.246149195219344</v>
      </c>
      <c r="G86" s="17">
        <f>(E86-C86)/C86*100</f>
        <v>16.41764194916721</v>
      </c>
      <c r="H86" s="22">
        <v>45043547</v>
      </c>
      <c r="I86" s="23">
        <v>98351167</v>
      </c>
      <c r="J86" s="16">
        <f t="shared" si="9"/>
        <v>-1.4207599016132346</v>
      </c>
      <c r="K86" s="167">
        <f t="shared" si="9"/>
        <v>1.1830123937482953</v>
      </c>
    </row>
    <row r="87" spans="1:11" ht="18" customHeight="1">
      <c r="A87" s="168" t="s">
        <v>122</v>
      </c>
      <c r="B87" s="20">
        <v>8815345</v>
      </c>
      <c r="C87" s="21">
        <v>37502467</v>
      </c>
      <c r="D87" s="20">
        <v>15058609</v>
      </c>
      <c r="E87" s="21">
        <v>64529189</v>
      </c>
      <c r="F87" s="16">
        <f t="shared" si="8"/>
        <v>70.82268476162874</v>
      </c>
      <c r="G87" s="17">
        <f t="shared" si="8"/>
        <v>72.06651765069215</v>
      </c>
      <c r="H87" s="22">
        <v>20174242</v>
      </c>
      <c r="I87" s="23">
        <v>88490789</v>
      </c>
      <c r="J87" s="16">
        <f t="shared" si="9"/>
        <v>33.971484351575896</v>
      </c>
      <c r="K87" s="167">
        <f t="shared" si="9"/>
        <v>37.132963192827354</v>
      </c>
    </row>
    <row r="88" spans="1:11" ht="18" customHeight="1">
      <c r="A88" s="168" t="s">
        <v>117</v>
      </c>
      <c r="B88" s="20">
        <v>11401209</v>
      </c>
      <c r="C88" s="21">
        <v>59331025</v>
      </c>
      <c r="D88" s="20">
        <v>12596857</v>
      </c>
      <c r="E88" s="21">
        <v>64565509</v>
      </c>
      <c r="F88" s="16">
        <f t="shared" si="8"/>
        <v>10.487028173941903</v>
      </c>
      <c r="G88" s="17">
        <f t="shared" si="8"/>
        <v>8.822507280128736</v>
      </c>
      <c r="H88" s="22">
        <v>18659030</v>
      </c>
      <c r="I88" s="23">
        <v>81026544</v>
      </c>
      <c r="J88" s="16">
        <f t="shared" si="9"/>
        <v>48.1244885132855</v>
      </c>
      <c r="K88" s="167">
        <f t="shared" si="9"/>
        <v>25.49509057537206</v>
      </c>
    </row>
    <row r="89" spans="1:11" ht="18" customHeight="1">
      <c r="A89" s="168" t="s">
        <v>115</v>
      </c>
      <c r="B89" s="20">
        <v>22946847</v>
      </c>
      <c r="C89" s="21">
        <v>73906510</v>
      </c>
      <c r="D89" s="20">
        <v>28126318</v>
      </c>
      <c r="E89" s="21">
        <v>74670415</v>
      </c>
      <c r="F89" s="16">
        <f t="shared" si="8"/>
        <v>22.571602102894573</v>
      </c>
      <c r="G89" s="17">
        <f t="shared" si="8"/>
        <v>1.0336098944463756</v>
      </c>
      <c r="H89" s="22">
        <v>33466060</v>
      </c>
      <c r="I89" s="23">
        <v>72551231</v>
      </c>
      <c r="J89" s="16">
        <f t="shared" si="9"/>
        <v>18.98485966062106</v>
      </c>
      <c r="K89" s="167">
        <f t="shared" si="9"/>
        <v>-2.838050384479583</v>
      </c>
    </row>
    <row r="90" spans="1:11" ht="18" customHeight="1">
      <c r="A90" s="168" t="s">
        <v>17</v>
      </c>
      <c r="B90" s="20">
        <v>22740393</v>
      </c>
      <c r="C90" s="21">
        <v>67902075</v>
      </c>
      <c r="D90" s="20">
        <v>23463173</v>
      </c>
      <c r="E90" s="21">
        <v>70366343</v>
      </c>
      <c r="F90" s="16">
        <f t="shared" si="8"/>
        <v>3.178397136760126</v>
      </c>
      <c r="G90" s="17">
        <f t="shared" si="8"/>
        <v>3.629149771932596</v>
      </c>
      <c r="H90" s="22">
        <v>23996534</v>
      </c>
      <c r="I90" s="23">
        <v>71024345</v>
      </c>
      <c r="J90" s="16">
        <f t="shared" si="9"/>
        <v>2.273183597120475</v>
      </c>
      <c r="K90" s="167">
        <f t="shared" si="9"/>
        <v>0.9351089909560881</v>
      </c>
    </row>
    <row r="91" spans="1:11" ht="18" customHeight="1">
      <c r="A91" s="168" t="s">
        <v>112</v>
      </c>
      <c r="B91" s="24">
        <v>16689243</v>
      </c>
      <c r="C91" s="25">
        <v>74719390</v>
      </c>
      <c r="D91" s="24">
        <v>18256803</v>
      </c>
      <c r="E91" s="25">
        <v>67921815</v>
      </c>
      <c r="F91" s="16">
        <f>(D91-B91)/B91*100</f>
        <v>9.392636921878363</v>
      </c>
      <c r="G91" s="17">
        <f>(E91-C91)/C91*100</f>
        <v>-9.097471218648867</v>
      </c>
      <c r="H91" s="26">
        <v>18097692</v>
      </c>
      <c r="I91" s="27">
        <v>61257066</v>
      </c>
      <c r="J91" s="16">
        <f t="shared" si="9"/>
        <v>-0.8715162232949547</v>
      </c>
      <c r="K91" s="167">
        <f t="shared" si="9"/>
        <v>-9.81238354717111</v>
      </c>
    </row>
    <row r="92" spans="1:11" ht="18" customHeight="1">
      <c r="A92" s="168" t="s">
        <v>128</v>
      </c>
      <c r="B92" s="24">
        <v>19169315</v>
      </c>
      <c r="C92" s="25">
        <v>52201762</v>
      </c>
      <c r="D92" s="24">
        <v>24542353</v>
      </c>
      <c r="E92" s="25">
        <v>58111548</v>
      </c>
      <c r="F92" s="16">
        <f t="shared" si="8"/>
        <v>28.0293688115616</v>
      </c>
      <c r="G92" s="17">
        <f t="shared" si="8"/>
        <v>11.321046979218824</v>
      </c>
      <c r="H92" s="26">
        <v>21800429</v>
      </c>
      <c r="I92" s="27">
        <v>53052356</v>
      </c>
      <c r="J92" s="16">
        <f t="shared" si="9"/>
        <v>-11.17221319406497</v>
      </c>
      <c r="K92" s="167">
        <f t="shared" si="9"/>
        <v>-8.706001086049197</v>
      </c>
    </row>
    <row r="93" spans="1:11" ht="15.75">
      <c r="A93" s="169"/>
      <c r="B93" s="24"/>
      <c r="C93" s="25"/>
      <c r="D93" s="24"/>
      <c r="E93" s="25"/>
      <c r="F93" s="30"/>
      <c r="G93" s="31"/>
      <c r="H93" s="26"/>
      <c r="I93" s="27"/>
      <c r="J93" s="30"/>
      <c r="K93" s="171"/>
    </row>
    <row r="94" spans="1:11" ht="15.75">
      <c r="A94" s="169" t="s">
        <v>94</v>
      </c>
      <c r="B94" s="26">
        <f>B78+B79+B80+B81+B82+B83+B84+B85+B86+B87+B88+B89+B90+B91+B92</f>
        <v>502622207</v>
      </c>
      <c r="C94" s="27">
        <f>C78+C79+C80+C81+C82+C83+C84+C85+C86+C87+C88+C89+C90+C91+C92</f>
        <v>1852993916</v>
      </c>
      <c r="D94" s="26">
        <f>D78+D79+D80+D81+D82+D83+D84+D85+D86+D87+D88+D89+D90+D91+D92</f>
        <v>562643309</v>
      </c>
      <c r="E94" s="27">
        <f>E78+E79+E80+E81+E82+E83+E84+E85+E86+E87+E88+E89+E90+E91+E92</f>
        <v>2011794299</v>
      </c>
      <c r="F94" s="34">
        <f aca="true" t="shared" si="10" ref="F94:G96">(D94-B94)/B94*100</f>
        <v>11.941593738614896</v>
      </c>
      <c r="G94" s="35">
        <f t="shared" si="10"/>
        <v>8.569935477327277</v>
      </c>
      <c r="H94" s="26">
        <f>H78+H79+H80+H81+H82+H83+H84+H85+H86+H87+H88+H89+H90+H91+H92</f>
        <v>577350283</v>
      </c>
      <c r="I94" s="27">
        <f>I78+I79+I80+I81+I82+I83+I84+I85+I86+I87+I88+I89+I90+I91+I92</f>
        <v>2047014030</v>
      </c>
      <c r="J94" s="34">
        <f aca="true" t="shared" si="11" ref="J94:K96">(H94-D94)/D94*100</f>
        <v>2.613907206350516</v>
      </c>
      <c r="K94" s="174">
        <f t="shared" si="11"/>
        <v>1.7506626307424487</v>
      </c>
    </row>
    <row r="95" spans="1:11" ht="15.75">
      <c r="A95" s="169"/>
      <c r="B95" s="24"/>
      <c r="C95" s="25"/>
      <c r="D95" s="24"/>
      <c r="E95" s="25"/>
      <c r="F95" s="30"/>
      <c r="G95" s="31"/>
      <c r="H95" s="26"/>
      <c r="I95" s="27"/>
      <c r="J95" s="30"/>
      <c r="K95" s="171"/>
    </row>
    <row r="96" spans="1:11" ht="15.75">
      <c r="A96" s="168" t="s">
        <v>95</v>
      </c>
      <c r="B96" s="20">
        <f>B98-B94</f>
        <v>310802175</v>
      </c>
      <c r="C96" s="21">
        <f>C98-C94</f>
        <v>992331631</v>
      </c>
      <c r="D96" s="20">
        <f>D98-D94</f>
        <v>359305438</v>
      </c>
      <c r="E96" s="21">
        <f>E98-E94</f>
        <v>1049152841</v>
      </c>
      <c r="F96" s="32">
        <f t="shared" si="10"/>
        <v>15.605831265498704</v>
      </c>
      <c r="G96" s="33">
        <f t="shared" si="10"/>
        <v>5.7260303133479376</v>
      </c>
      <c r="H96" s="22">
        <f>H98-H94</f>
        <v>345359987</v>
      </c>
      <c r="I96" s="23">
        <f>I98-I94</f>
        <v>1105853664</v>
      </c>
      <c r="J96" s="32">
        <f t="shared" si="11"/>
        <v>-3.8812245864199806</v>
      </c>
      <c r="K96" s="172">
        <f t="shared" si="11"/>
        <v>5.4044387799546545</v>
      </c>
    </row>
    <row r="97" spans="1:11" ht="15.75">
      <c r="A97" s="169"/>
      <c r="B97" s="24"/>
      <c r="C97" s="25"/>
      <c r="D97" s="24"/>
      <c r="E97" s="25"/>
      <c r="F97" s="30"/>
      <c r="G97" s="31"/>
      <c r="H97" s="26"/>
      <c r="I97" s="27"/>
      <c r="J97" s="30"/>
      <c r="K97" s="171"/>
    </row>
    <row r="98" spans="1:11" ht="15.75">
      <c r="A98" s="173" t="s">
        <v>0</v>
      </c>
      <c r="B98" s="23">
        <v>813424382</v>
      </c>
      <c r="C98" s="45">
        <v>2845325547</v>
      </c>
      <c r="D98" s="23">
        <v>921948747</v>
      </c>
      <c r="E98" s="45">
        <v>3060947140</v>
      </c>
      <c r="F98" s="34">
        <f>(D98-B98)/B98*100</f>
        <v>13.341666097242705</v>
      </c>
      <c r="G98" s="35">
        <f>(E98-C98)/C98*100</f>
        <v>7.578099217059467</v>
      </c>
      <c r="H98" s="23">
        <v>922710270</v>
      </c>
      <c r="I98" s="45">
        <v>3152867694</v>
      </c>
      <c r="J98" s="34">
        <f>(H98-D98)/D98*100</f>
        <v>0.08259927707239458</v>
      </c>
      <c r="K98" s="174">
        <f>(I98-E98)/E98*100</f>
        <v>3.003010172857804</v>
      </c>
    </row>
    <row r="99" spans="1:11" ht="15.75">
      <c r="A99" s="169"/>
      <c r="B99" s="24"/>
      <c r="C99" s="25"/>
      <c r="D99" s="24"/>
      <c r="E99" s="25"/>
      <c r="F99" s="30"/>
      <c r="G99" s="31"/>
      <c r="H99" s="26"/>
      <c r="I99" s="27"/>
      <c r="J99" s="30"/>
      <c r="K99" s="171"/>
    </row>
    <row r="100" spans="1:11" ht="14.25">
      <c r="A100" s="175" t="s">
        <v>96</v>
      </c>
      <c r="B100" s="36"/>
      <c r="C100" s="37">
        <f>(C94*100)/C98</f>
        <v>65.124144333984</v>
      </c>
      <c r="D100" s="36"/>
      <c r="E100" s="37">
        <f>(E94*100)/E98</f>
        <v>65.72456847458007</v>
      </c>
      <c r="F100" s="34"/>
      <c r="G100" s="35">
        <f>(E100-C100)/C100*100</f>
        <v>0.921968567474505</v>
      </c>
      <c r="H100" s="36"/>
      <c r="I100" s="37">
        <f>(I94*100)/I98</f>
        <v>64.92546559741558</v>
      </c>
      <c r="J100" s="34"/>
      <c r="K100" s="174">
        <f>(I100-E100)/E100*100</f>
        <v>-1.2158358673340717</v>
      </c>
    </row>
    <row r="101" spans="1:11" ht="15">
      <c r="A101" s="176"/>
      <c r="B101" s="41"/>
      <c r="C101" s="41"/>
      <c r="D101" s="41"/>
      <c r="E101" s="41"/>
      <c r="F101" s="43"/>
      <c r="G101" s="43"/>
      <c r="H101" s="42"/>
      <c r="I101" s="42"/>
      <c r="J101" s="40"/>
      <c r="K101" s="183"/>
    </row>
    <row r="102" spans="1:11" ht="15" thickBot="1">
      <c r="A102" s="178" t="s">
        <v>126</v>
      </c>
      <c r="B102" s="179"/>
      <c r="C102" s="184"/>
      <c r="D102" s="185"/>
      <c r="E102" s="185"/>
      <c r="F102" s="189"/>
      <c r="G102" s="189"/>
      <c r="H102" s="185"/>
      <c r="I102" s="185"/>
      <c r="J102" s="186"/>
      <c r="K102" s="188"/>
    </row>
    <row r="103" spans="1:11" ht="15.75" thickTop="1">
      <c r="A103" s="39"/>
      <c r="B103" s="7"/>
      <c r="C103" s="7"/>
      <c r="D103" s="7"/>
      <c r="E103" s="7"/>
      <c r="F103" s="40"/>
      <c r="G103" s="40"/>
      <c r="H103" s="7"/>
      <c r="I103" s="7"/>
      <c r="J103" s="40"/>
      <c r="K103" s="40"/>
    </row>
    <row r="104" spans="1:11" ht="13.5">
      <c r="A104" s="44" t="s">
        <v>125</v>
      </c>
      <c r="B104" s="44"/>
      <c r="C104" s="44"/>
      <c r="D104" s="8"/>
      <c r="E104" s="8"/>
      <c r="F104" s="8"/>
      <c r="G104" s="8"/>
      <c r="H104" s="8"/>
      <c r="I104" s="8"/>
      <c r="J104" s="8"/>
      <c r="K104" s="8"/>
    </row>
    <row r="105" spans="1:11" ht="13.5" thickBo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27" thickTop="1">
      <c r="A106" s="161" t="s">
        <v>100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3"/>
    </row>
    <row r="107" spans="1:11" ht="23.25">
      <c r="A107" s="209" t="s">
        <v>123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20"/>
    </row>
    <row r="108" spans="1:11" ht="12.75">
      <c r="A108" s="143"/>
      <c r="B108" s="1"/>
      <c r="C108" s="1"/>
      <c r="D108" s="1"/>
      <c r="E108" s="1"/>
      <c r="F108" s="46"/>
      <c r="G108" s="46"/>
      <c r="H108" s="46"/>
      <c r="I108" s="46"/>
      <c r="J108" s="46"/>
      <c r="K108" s="110"/>
    </row>
    <row r="109" spans="1:11" ht="18">
      <c r="A109" s="143"/>
      <c r="B109" s="2">
        <v>2000</v>
      </c>
      <c r="C109" s="2"/>
      <c r="D109" s="2">
        <v>2001</v>
      </c>
      <c r="E109" s="2"/>
      <c r="F109" s="192" t="s">
        <v>119</v>
      </c>
      <c r="G109" s="192" t="s">
        <v>119</v>
      </c>
      <c r="H109" s="48">
        <v>2002</v>
      </c>
      <c r="I109" s="48"/>
      <c r="J109" s="192" t="s">
        <v>120</v>
      </c>
      <c r="K109" s="197" t="s">
        <v>120</v>
      </c>
    </row>
    <row r="110" spans="1:11" ht="18">
      <c r="A110" s="143"/>
      <c r="B110" s="2" t="s">
        <v>124</v>
      </c>
      <c r="C110" s="2"/>
      <c r="D110" s="2" t="s">
        <v>124</v>
      </c>
      <c r="E110" s="2"/>
      <c r="F110" s="192" t="s">
        <v>2</v>
      </c>
      <c r="G110" s="192" t="s">
        <v>2</v>
      </c>
      <c r="H110" s="48" t="s">
        <v>124</v>
      </c>
      <c r="I110" s="48"/>
      <c r="J110" s="192" t="s">
        <v>2</v>
      </c>
      <c r="K110" s="197" t="s">
        <v>2</v>
      </c>
    </row>
    <row r="111" spans="1:11" ht="15">
      <c r="A111" s="164"/>
      <c r="B111" s="10"/>
      <c r="C111" s="4"/>
      <c r="D111" s="10"/>
      <c r="E111" s="4"/>
      <c r="F111" s="193" t="s">
        <v>3</v>
      </c>
      <c r="G111" s="194" t="s">
        <v>4</v>
      </c>
      <c r="H111" s="11"/>
      <c r="I111" s="5"/>
      <c r="J111" s="193" t="s">
        <v>4</v>
      </c>
      <c r="K111" s="198" t="s">
        <v>4</v>
      </c>
    </row>
    <row r="112" spans="1:11" ht="15">
      <c r="A112" s="165"/>
      <c r="B112" s="12" t="s">
        <v>5</v>
      </c>
      <c r="C112" s="6" t="s">
        <v>6</v>
      </c>
      <c r="D112" s="13" t="s">
        <v>5</v>
      </c>
      <c r="E112" s="9" t="s">
        <v>6</v>
      </c>
      <c r="F112" s="195" t="s">
        <v>7</v>
      </c>
      <c r="G112" s="196" t="s">
        <v>8</v>
      </c>
      <c r="H112" s="13" t="s">
        <v>5</v>
      </c>
      <c r="I112" s="9" t="s">
        <v>6</v>
      </c>
      <c r="J112" s="195" t="s">
        <v>7</v>
      </c>
      <c r="K112" s="199" t="s">
        <v>8</v>
      </c>
    </row>
    <row r="113" spans="1:11" ht="18" customHeight="1">
      <c r="A113" s="166" t="s">
        <v>9</v>
      </c>
      <c r="B113" s="14">
        <v>71136516</v>
      </c>
      <c r="C113" s="15">
        <v>2636325712</v>
      </c>
      <c r="D113" s="14">
        <v>68086651</v>
      </c>
      <c r="E113" s="15">
        <v>2499224654</v>
      </c>
      <c r="F113" s="16">
        <f aca="true" t="shared" si="12" ref="F113:G127">(D113-B113)/B113*100</f>
        <v>-4.287340976890125</v>
      </c>
      <c r="G113" s="17">
        <f t="shared" si="12"/>
        <v>-5.200459767772428</v>
      </c>
      <c r="H113" s="18">
        <v>70161986</v>
      </c>
      <c r="I113" s="19">
        <v>2721775273</v>
      </c>
      <c r="J113" s="16">
        <f aca="true" t="shared" si="13" ref="J113:K127">(H113-D113)/D113*100</f>
        <v>3.048079130812294</v>
      </c>
      <c r="K113" s="167">
        <f t="shared" si="13"/>
        <v>8.904786476230079</v>
      </c>
    </row>
    <row r="114" spans="1:11" ht="18" customHeight="1">
      <c r="A114" s="168" t="s">
        <v>24</v>
      </c>
      <c r="B114" s="20">
        <v>48862764</v>
      </c>
      <c r="C114" s="21">
        <v>1238936575</v>
      </c>
      <c r="D114" s="20">
        <v>48601583</v>
      </c>
      <c r="E114" s="21">
        <v>1210990560</v>
      </c>
      <c r="F114" s="16">
        <f t="shared" si="12"/>
        <v>-0.5345194962773698</v>
      </c>
      <c r="G114" s="17">
        <f t="shared" si="12"/>
        <v>-2.255645330351152</v>
      </c>
      <c r="H114" s="22">
        <v>62994695</v>
      </c>
      <c r="I114" s="23">
        <v>1468793302</v>
      </c>
      <c r="J114" s="16">
        <f t="shared" si="13"/>
        <v>29.61449218639648</v>
      </c>
      <c r="K114" s="167">
        <f t="shared" si="13"/>
        <v>21.288583950646156</v>
      </c>
    </row>
    <row r="115" spans="1:11" ht="18" customHeight="1">
      <c r="A115" s="168" t="s">
        <v>14</v>
      </c>
      <c r="B115" s="20">
        <v>29257303</v>
      </c>
      <c r="C115" s="21">
        <v>861915614</v>
      </c>
      <c r="D115" s="20">
        <v>29973472</v>
      </c>
      <c r="E115" s="21">
        <v>1012471261</v>
      </c>
      <c r="F115" s="16">
        <f t="shared" si="12"/>
        <v>2.4478298631968913</v>
      </c>
      <c r="G115" s="17">
        <f t="shared" si="12"/>
        <v>17.46756231753333</v>
      </c>
      <c r="H115" s="22">
        <v>33134465</v>
      </c>
      <c r="I115" s="23">
        <v>1391750816</v>
      </c>
      <c r="J115" s="16">
        <f t="shared" si="13"/>
        <v>10.54596878199496</v>
      </c>
      <c r="K115" s="167">
        <f t="shared" si="13"/>
        <v>37.46077242976678</v>
      </c>
    </row>
    <row r="116" spans="1:11" ht="18" customHeight="1">
      <c r="A116" s="168" t="s">
        <v>10</v>
      </c>
      <c r="B116" s="20">
        <v>21177259</v>
      </c>
      <c r="C116" s="21">
        <v>492592360</v>
      </c>
      <c r="D116" s="20">
        <v>23972127</v>
      </c>
      <c r="E116" s="21">
        <v>550411021</v>
      </c>
      <c r="F116" s="16">
        <f t="shared" si="12"/>
        <v>13.197496427653835</v>
      </c>
      <c r="G116" s="17">
        <f t="shared" si="12"/>
        <v>11.737628452053134</v>
      </c>
      <c r="H116" s="22">
        <v>26664131</v>
      </c>
      <c r="I116" s="23">
        <v>656300085</v>
      </c>
      <c r="J116" s="16">
        <f t="shared" si="13"/>
        <v>11.229725255501942</v>
      </c>
      <c r="K116" s="167">
        <f t="shared" si="13"/>
        <v>19.238180188982806</v>
      </c>
    </row>
    <row r="117" spans="1:11" ht="18" customHeight="1">
      <c r="A117" s="168" t="s">
        <v>13</v>
      </c>
      <c r="B117" s="20">
        <v>13676087</v>
      </c>
      <c r="C117" s="21">
        <v>380187621</v>
      </c>
      <c r="D117" s="20">
        <v>13483654</v>
      </c>
      <c r="E117" s="21">
        <v>383045362</v>
      </c>
      <c r="F117" s="16">
        <f t="shared" si="12"/>
        <v>-1.4070764539593819</v>
      </c>
      <c r="G117" s="17">
        <f t="shared" si="12"/>
        <v>0.7516659780987451</v>
      </c>
      <c r="H117" s="22">
        <v>15945042</v>
      </c>
      <c r="I117" s="23">
        <v>472669646</v>
      </c>
      <c r="J117" s="16">
        <f t="shared" si="13"/>
        <v>18.25460665187641</v>
      </c>
      <c r="K117" s="167">
        <f t="shared" si="13"/>
        <v>23.39782513800546</v>
      </c>
    </row>
    <row r="118" spans="1:11" ht="18" customHeight="1">
      <c r="A118" s="168" t="s">
        <v>109</v>
      </c>
      <c r="B118" s="20">
        <v>7964496</v>
      </c>
      <c r="C118" s="21">
        <v>208754501</v>
      </c>
      <c r="D118" s="20">
        <v>6648722</v>
      </c>
      <c r="E118" s="21">
        <v>205709228</v>
      </c>
      <c r="F118" s="16">
        <f t="shared" si="12"/>
        <v>-16.5204929477019</v>
      </c>
      <c r="G118" s="17">
        <f t="shared" si="12"/>
        <v>-1.4587819593887463</v>
      </c>
      <c r="H118" s="22">
        <v>7856675</v>
      </c>
      <c r="I118" s="23">
        <v>223303273</v>
      </c>
      <c r="J118" s="16">
        <f t="shared" si="13"/>
        <v>18.16819833947035</v>
      </c>
      <c r="K118" s="167">
        <f t="shared" si="13"/>
        <v>8.552871045726738</v>
      </c>
    </row>
    <row r="119" spans="1:11" ht="18" customHeight="1">
      <c r="A119" s="168" t="s">
        <v>11</v>
      </c>
      <c r="B119" s="20">
        <v>15889022</v>
      </c>
      <c r="C119" s="21">
        <v>165988540</v>
      </c>
      <c r="D119" s="20">
        <v>16856593</v>
      </c>
      <c r="E119" s="21">
        <v>180689476</v>
      </c>
      <c r="F119" s="16">
        <f t="shared" si="12"/>
        <v>6.089556676301411</v>
      </c>
      <c r="G119" s="17">
        <f t="shared" si="12"/>
        <v>8.856596967477394</v>
      </c>
      <c r="H119" s="22">
        <v>17001551</v>
      </c>
      <c r="I119" s="23">
        <v>216566346</v>
      </c>
      <c r="J119" s="16">
        <f t="shared" si="13"/>
        <v>0.8599483893334792</v>
      </c>
      <c r="K119" s="167">
        <f t="shared" si="13"/>
        <v>19.85553934530199</v>
      </c>
    </row>
    <row r="120" spans="1:11" ht="18" customHeight="1">
      <c r="A120" s="168" t="s">
        <v>16</v>
      </c>
      <c r="B120" s="20">
        <v>3473986</v>
      </c>
      <c r="C120" s="21">
        <v>109705566</v>
      </c>
      <c r="D120" s="20">
        <v>3717446</v>
      </c>
      <c r="E120" s="21">
        <v>138366427</v>
      </c>
      <c r="F120" s="16">
        <f t="shared" si="12"/>
        <v>7.008088115496147</v>
      </c>
      <c r="G120" s="17">
        <f t="shared" si="12"/>
        <v>26.125256944574716</v>
      </c>
      <c r="H120" s="22">
        <v>4799201</v>
      </c>
      <c r="I120" s="23">
        <v>198074184</v>
      </c>
      <c r="J120" s="16">
        <f t="shared" si="13"/>
        <v>29.09941395248243</v>
      </c>
      <c r="K120" s="167">
        <f t="shared" si="13"/>
        <v>43.151910687120655</v>
      </c>
    </row>
    <row r="121" spans="1:11" ht="18" customHeight="1">
      <c r="A121" s="168" t="s">
        <v>22</v>
      </c>
      <c r="B121" s="20">
        <v>3225996</v>
      </c>
      <c r="C121" s="21">
        <v>105792871</v>
      </c>
      <c r="D121" s="20">
        <v>5116135</v>
      </c>
      <c r="E121" s="21">
        <v>116254132</v>
      </c>
      <c r="F121" s="16">
        <f t="shared" si="12"/>
        <v>58.59086620070205</v>
      </c>
      <c r="G121" s="17">
        <f t="shared" si="12"/>
        <v>9.888436622539528</v>
      </c>
      <c r="H121" s="22">
        <v>5302113</v>
      </c>
      <c r="I121" s="23">
        <v>147089024</v>
      </c>
      <c r="J121" s="16">
        <f t="shared" si="13"/>
        <v>3.635126907323595</v>
      </c>
      <c r="K121" s="167">
        <f t="shared" si="13"/>
        <v>26.52369551905476</v>
      </c>
    </row>
    <row r="122" spans="1:11" ht="18" customHeight="1">
      <c r="A122" s="168" t="s">
        <v>18</v>
      </c>
      <c r="B122" s="20">
        <v>19888302</v>
      </c>
      <c r="C122" s="21">
        <v>87548730</v>
      </c>
      <c r="D122" s="20">
        <v>20709780</v>
      </c>
      <c r="E122" s="21">
        <v>91196297</v>
      </c>
      <c r="F122" s="16">
        <f t="shared" si="12"/>
        <v>4.130458195978721</v>
      </c>
      <c r="G122" s="17">
        <f t="shared" si="12"/>
        <v>4.166327712577898</v>
      </c>
      <c r="H122" s="22">
        <v>22963266</v>
      </c>
      <c r="I122" s="23">
        <v>143887171</v>
      </c>
      <c r="J122" s="16">
        <f t="shared" si="13"/>
        <v>10.881264793735133</v>
      </c>
      <c r="K122" s="167">
        <f t="shared" si="13"/>
        <v>57.77742708127721</v>
      </c>
    </row>
    <row r="123" spans="1:11" ht="18" customHeight="1">
      <c r="A123" s="168" t="s">
        <v>108</v>
      </c>
      <c r="B123" s="20">
        <v>389380</v>
      </c>
      <c r="C123" s="21">
        <v>37732027</v>
      </c>
      <c r="D123" s="20">
        <v>219626</v>
      </c>
      <c r="E123" s="21">
        <v>79731346</v>
      </c>
      <c r="F123" s="16">
        <f t="shared" si="12"/>
        <v>-43.595973085417846</v>
      </c>
      <c r="G123" s="17">
        <f t="shared" si="12"/>
        <v>111.30946927394068</v>
      </c>
      <c r="H123" s="22">
        <v>512651</v>
      </c>
      <c r="I123" s="23">
        <v>110490093</v>
      </c>
      <c r="J123" s="16">
        <f t="shared" si="13"/>
        <v>133.41999581106063</v>
      </c>
      <c r="K123" s="167">
        <f t="shared" si="13"/>
        <v>38.57798537604019</v>
      </c>
    </row>
    <row r="124" spans="1:11" ht="18" customHeight="1">
      <c r="A124" s="168" t="s">
        <v>20</v>
      </c>
      <c r="B124" s="20">
        <v>3051864</v>
      </c>
      <c r="C124" s="21">
        <v>86048877</v>
      </c>
      <c r="D124" s="20">
        <v>2334312</v>
      </c>
      <c r="E124" s="21">
        <v>83207544</v>
      </c>
      <c r="F124" s="16">
        <f t="shared" si="12"/>
        <v>-23.511925826314673</v>
      </c>
      <c r="G124" s="17">
        <f t="shared" si="12"/>
        <v>-3.3019989325369115</v>
      </c>
      <c r="H124" s="22">
        <v>2325794</v>
      </c>
      <c r="I124" s="23">
        <v>101102848</v>
      </c>
      <c r="J124" s="16">
        <f t="shared" si="13"/>
        <v>-0.36490409165527143</v>
      </c>
      <c r="K124" s="167">
        <f t="shared" si="13"/>
        <v>21.5068287558157</v>
      </c>
    </row>
    <row r="125" spans="1:11" ht="18" customHeight="1">
      <c r="A125" s="168" t="s">
        <v>27</v>
      </c>
      <c r="B125" s="20">
        <v>2410132</v>
      </c>
      <c r="C125" s="21">
        <v>69723486</v>
      </c>
      <c r="D125" s="20">
        <v>2130988</v>
      </c>
      <c r="E125" s="21">
        <v>69564261</v>
      </c>
      <c r="F125" s="16">
        <f t="shared" si="12"/>
        <v>-11.582104216698506</v>
      </c>
      <c r="G125" s="17">
        <f t="shared" si="12"/>
        <v>-0.22836637858296413</v>
      </c>
      <c r="H125" s="22">
        <v>2217662</v>
      </c>
      <c r="I125" s="23">
        <v>81645873</v>
      </c>
      <c r="J125" s="16">
        <f t="shared" si="13"/>
        <v>4.067315254708145</v>
      </c>
      <c r="K125" s="167">
        <f t="shared" si="13"/>
        <v>17.367556021331126</v>
      </c>
    </row>
    <row r="126" spans="1:11" ht="18" customHeight="1">
      <c r="A126" s="168" t="s">
        <v>112</v>
      </c>
      <c r="B126" s="20">
        <v>5490549</v>
      </c>
      <c r="C126" s="21">
        <v>68693845</v>
      </c>
      <c r="D126" s="20">
        <v>7521352</v>
      </c>
      <c r="E126" s="21">
        <v>84512612</v>
      </c>
      <c r="F126" s="16">
        <f t="shared" si="12"/>
        <v>36.9872484518397</v>
      </c>
      <c r="G126" s="17">
        <f t="shared" si="12"/>
        <v>23.02792484537734</v>
      </c>
      <c r="H126" s="22">
        <v>7412290</v>
      </c>
      <c r="I126" s="23">
        <v>81585048</v>
      </c>
      <c r="J126" s="16">
        <f t="shared" si="13"/>
        <v>-1.4500318559748302</v>
      </c>
      <c r="K126" s="167">
        <f t="shared" si="13"/>
        <v>-3.4640557553705706</v>
      </c>
    </row>
    <row r="127" spans="1:11" ht="18" customHeight="1">
      <c r="A127" s="168" t="s">
        <v>129</v>
      </c>
      <c r="B127" s="24">
        <v>13488</v>
      </c>
      <c r="C127" s="25">
        <v>5282692</v>
      </c>
      <c r="D127" s="24">
        <v>290909</v>
      </c>
      <c r="E127" s="25">
        <v>21032673</v>
      </c>
      <c r="F127" s="16">
        <f t="shared" si="12"/>
        <v>2056.7986358244366</v>
      </c>
      <c r="G127" s="17">
        <f t="shared" si="12"/>
        <v>298.14308689584783</v>
      </c>
      <c r="H127" s="26">
        <v>470508</v>
      </c>
      <c r="I127" s="27">
        <v>71328879</v>
      </c>
      <c r="J127" s="16">
        <f t="shared" si="13"/>
        <v>61.73717554286736</v>
      </c>
      <c r="K127" s="167">
        <f t="shared" si="13"/>
        <v>239.13368500522972</v>
      </c>
    </row>
    <row r="128" spans="1:11" ht="15.75">
      <c r="A128" s="169"/>
      <c r="B128" s="24"/>
      <c r="C128" s="25"/>
      <c r="D128" s="24"/>
      <c r="E128" s="25"/>
      <c r="F128" s="30"/>
      <c r="G128" s="31"/>
      <c r="H128" s="26"/>
      <c r="I128" s="27"/>
      <c r="J128" s="30"/>
      <c r="K128" s="171"/>
    </row>
    <row r="129" spans="1:11" ht="15.75">
      <c r="A129" s="169" t="s">
        <v>94</v>
      </c>
      <c r="B129" s="26">
        <f>B113+B114+B115+B116+B117+B118+B119+B120+B121+B122+B123+B124+B125+B126+B127</f>
        <v>245907144</v>
      </c>
      <c r="C129" s="27">
        <f>C113+C114+C115+C116+C117+C118+C119+C120+C121+C122+C123+C124+C125+C126+C127</f>
        <v>6555229017</v>
      </c>
      <c r="D129" s="26">
        <f>D113+D114+D115+D116+D117+D118+D119+D120+D121+D122+D123+D124+D125+D126+D127</f>
        <v>249663350</v>
      </c>
      <c r="E129" s="27">
        <f>E113+E114+E115+E116+E117+E118+E119+E120+E121+E122+E123+E124+E125+E126+E127</f>
        <v>6726406854</v>
      </c>
      <c r="F129" s="34">
        <f aca="true" t="shared" si="14" ref="F129:G131">(D129-B129)/B129*100</f>
        <v>1.5274895795626011</v>
      </c>
      <c r="G129" s="35">
        <f t="shared" si="14"/>
        <v>2.6113174163111013</v>
      </c>
      <c r="H129" s="26">
        <f>H113+H114+H115+H116+H117+H118+H119+H120+H121+H122+H123+H124+H125+H126+H127</f>
        <v>279762030</v>
      </c>
      <c r="I129" s="27">
        <f>I113+I114+I115+I116+I117+I118+I119+I120+I121+I122+I123+I124+I125+I126+I127</f>
        <v>8086361861</v>
      </c>
      <c r="J129" s="34">
        <f aca="true" t="shared" si="15" ref="J129:K131">(H129-D129)/D129*100</f>
        <v>12.055706213987756</v>
      </c>
      <c r="K129" s="174">
        <f t="shared" si="15"/>
        <v>20.21814969743131</v>
      </c>
    </row>
    <row r="130" spans="1:11" ht="15.75">
      <c r="A130" s="169"/>
      <c r="B130" s="24"/>
      <c r="C130" s="25"/>
      <c r="D130" s="24"/>
      <c r="E130" s="25"/>
      <c r="F130" s="30"/>
      <c r="G130" s="31"/>
      <c r="H130" s="26"/>
      <c r="I130" s="27"/>
      <c r="J130" s="30"/>
      <c r="K130" s="171"/>
    </row>
    <row r="131" spans="1:11" ht="15.75">
      <c r="A131" s="168" t="s">
        <v>95</v>
      </c>
      <c r="B131" s="20">
        <f>B133-B129</f>
        <v>52778053</v>
      </c>
      <c r="C131" s="21">
        <f>C133-C129</f>
        <v>701086711</v>
      </c>
      <c r="D131" s="20">
        <f>D133-D129</f>
        <v>59153773</v>
      </c>
      <c r="E131" s="21">
        <f>E133-E129</f>
        <v>609449375</v>
      </c>
      <c r="F131" s="32">
        <f t="shared" si="14"/>
        <v>12.080248583630016</v>
      </c>
      <c r="G131" s="33">
        <f t="shared" si="14"/>
        <v>-13.070756378949536</v>
      </c>
      <c r="H131" s="22">
        <f>H133-H129</f>
        <v>68621960</v>
      </c>
      <c r="I131" s="23">
        <f>I133-I129</f>
        <v>811007208</v>
      </c>
      <c r="J131" s="32">
        <f t="shared" si="15"/>
        <v>16.00605763557973</v>
      </c>
      <c r="K131" s="172">
        <f t="shared" si="15"/>
        <v>33.07212071552292</v>
      </c>
    </row>
    <row r="132" spans="1:11" ht="15.75">
      <c r="A132" s="169"/>
      <c r="B132" s="24"/>
      <c r="C132" s="25"/>
      <c r="D132" s="24"/>
      <c r="E132" s="25"/>
      <c r="F132" s="30"/>
      <c r="G132" s="31"/>
      <c r="H132" s="26"/>
      <c r="I132" s="27"/>
      <c r="J132" s="30"/>
      <c r="K132" s="171"/>
    </row>
    <row r="133" spans="1:11" ht="15.75">
      <c r="A133" s="168" t="s">
        <v>101</v>
      </c>
      <c r="B133" s="22">
        <v>298685197</v>
      </c>
      <c r="C133" s="23">
        <v>7256315728</v>
      </c>
      <c r="D133" s="22">
        <v>308817123</v>
      </c>
      <c r="E133" s="23">
        <v>7335856229</v>
      </c>
      <c r="F133" s="34">
        <f>(D133-B133)/B133*100</f>
        <v>3.392175474970057</v>
      </c>
      <c r="G133" s="35">
        <f>(E133-C133)/C133*100</f>
        <v>1.0961554593480058</v>
      </c>
      <c r="H133" s="22">
        <v>348383990</v>
      </c>
      <c r="I133" s="23">
        <v>8897369069</v>
      </c>
      <c r="J133" s="34">
        <f>(H133-D133)/D133*100</f>
        <v>12.812394149530368</v>
      </c>
      <c r="K133" s="174">
        <f>(I133-E133)/E133*100</f>
        <v>21.286033848742157</v>
      </c>
    </row>
    <row r="134" spans="1:11" ht="15.75">
      <c r="A134" s="169"/>
      <c r="B134" s="24"/>
      <c r="C134" s="25"/>
      <c r="D134" s="24"/>
      <c r="E134" s="25"/>
      <c r="F134" s="30"/>
      <c r="G134" s="31"/>
      <c r="H134" s="26"/>
      <c r="I134" s="27"/>
      <c r="J134" s="30"/>
      <c r="K134" s="171"/>
    </row>
    <row r="135" spans="1:11" ht="14.25">
      <c r="A135" s="175" t="s">
        <v>96</v>
      </c>
      <c r="B135" s="36"/>
      <c r="C135" s="37">
        <f>(C129*100)/C133</f>
        <v>90.33825515206414</v>
      </c>
      <c r="D135" s="36"/>
      <c r="E135" s="37">
        <f>(E129*100)/E133</f>
        <v>91.69218485238665</v>
      </c>
      <c r="F135" s="34"/>
      <c r="G135" s="35">
        <f>(E135-C135)/C135*100</f>
        <v>1.4987335077963084</v>
      </c>
      <c r="H135" s="36"/>
      <c r="I135" s="37">
        <f>(I129*100)/I133</f>
        <v>90.88486493354881</v>
      </c>
      <c r="J135" s="34"/>
      <c r="K135" s="174">
        <f>(I135-E135)/E135*100</f>
        <v>-0.8804675339970595</v>
      </c>
    </row>
    <row r="136" spans="1:11" ht="15.75">
      <c r="A136" s="176"/>
      <c r="B136" s="25"/>
      <c r="C136" s="25"/>
      <c r="D136" s="25"/>
      <c r="E136" s="25"/>
      <c r="F136" s="31"/>
      <c r="G136" s="31"/>
      <c r="H136" s="27"/>
      <c r="I136" s="27"/>
      <c r="J136" s="38"/>
      <c r="K136" s="177"/>
    </row>
    <row r="137" spans="1:11" ht="15" thickBot="1">
      <c r="A137" s="178" t="s">
        <v>126</v>
      </c>
      <c r="B137" s="179"/>
      <c r="C137" s="184"/>
      <c r="D137" s="185"/>
      <c r="E137" s="185"/>
      <c r="F137" s="186"/>
      <c r="G137" s="186"/>
      <c r="H137" s="185"/>
      <c r="I137" s="185"/>
      <c r="J137" s="186"/>
      <c r="K137" s="188"/>
    </row>
    <row r="138" spans="1:2" ht="15.75" thickTop="1">
      <c r="A138" s="39"/>
      <c r="B138" s="7"/>
    </row>
    <row r="139" spans="1:7" ht="13.5">
      <c r="A139" s="44" t="s">
        <v>125</v>
      </c>
      <c r="B139" s="44"/>
      <c r="C139" s="44"/>
      <c r="D139" s="8"/>
      <c r="E139" s="8"/>
      <c r="F139" s="8"/>
      <c r="G139" s="8"/>
    </row>
    <row r="144" ht="13.5" thickBot="1"/>
    <row r="145" spans="1:11" ht="27" thickTop="1">
      <c r="A145" s="161" t="s">
        <v>110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3"/>
    </row>
    <row r="146" spans="1:11" ht="23.25">
      <c r="A146" s="209" t="s">
        <v>123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20"/>
    </row>
    <row r="147" spans="1:11" ht="12.75">
      <c r="A147" s="143"/>
      <c r="B147" s="1"/>
      <c r="C147" s="1"/>
      <c r="D147" s="1"/>
      <c r="E147" s="1"/>
      <c r="F147" s="46"/>
      <c r="G147" s="46"/>
      <c r="H147" s="46"/>
      <c r="I147" s="46"/>
      <c r="J147" s="46"/>
      <c r="K147" s="110"/>
    </row>
    <row r="148" spans="1:11" ht="18">
      <c r="A148" s="143"/>
      <c r="B148" s="2">
        <v>2000</v>
      </c>
      <c r="C148" s="2"/>
      <c r="D148" s="2">
        <v>2001</v>
      </c>
      <c r="E148" s="2"/>
      <c r="F148" s="192" t="s">
        <v>119</v>
      </c>
      <c r="G148" s="192" t="s">
        <v>119</v>
      </c>
      <c r="H148" s="48">
        <v>2002</v>
      </c>
      <c r="I148" s="48"/>
      <c r="J148" s="192" t="s">
        <v>120</v>
      </c>
      <c r="K148" s="197" t="s">
        <v>120</v>
      </c>
    </row>
    <row r="149" spans="1:11" ht="18">
      <c r="A149" s="143"/>
      <c r="B149" s="2" t="s">
        <v>124</v>
      </c>
      <c r="C149" s="2"/>
      <c r="D149" s="2" t="s">
        <v>124</v>
      </c>
      <c r="E149" s="2"/>
      <c r="F149" s="192" t="s">
        <v>2</v>
      </c>
      <c r="G149" s="192" t="s">
        <v>2</v>
      </c>
      <c r="H149" s="48" t="s">
        <v>124</v>
      </c>
      <c r="I149" s="48"/>
      <c r="J149" s="192" t="s">
        <v>2</v>
      </c>
      <c r="K149" s="197" t="s">
        <v>2</v>
      </c>
    </row>
    <row r="150" spans="1:11" ht="15">
      <c r="A150" s="164"/>
      <c r="B150" s="10"/>
      <c r="C150" s="4"/>
      <c r="D150" s="10"/>
      <c r="E150" s="4"/>
      <c r="F150" s="193" t="s">
        <v>3</v>
      </c>
      <c r="G150" s="194" t="s">
        <v>4</v>
      </c>
      <c r="H150" s="11"/>
      <c r="I150" s="5"/>
      <c r="J150" s="193" t="s">
        <v>4</v>
      </c>
      <c r="K150" s="198" t="s">
        <v>4</v>
      </c>
    </row>
    <row r="151" spans="1:11" ht="15">
      <c r="A151" s="165"/>
      <c r="B151" s="12" t="s">
        <v>5</v>
      </c>
      <c r="C151" s="6" t="s">
        <v>6</v>
      </c>
      <c r="D151" s="13" t="s">
        <v>5</v>
      </c>
      <c r="E151" s="9" t="s">
        <v>6</v>
      </c>
      <c r="F151" s="195" t="s">
        <v>7</v>
      </c>
      <c r="G151" s="196" t="s">
        <v>8</v>
      </c>
      <c r="H151" s="13" t="s">
        <v>5</v>
      </c>
      <c r="I151" s="9" t="s">
        <v>6</v>
      </c>
      <c r="J151" s="195" t="s">
        <v>7</v>
      </c>
      <c r="K151" s="199" t="s">
        <v>8</v>
      </c>
    </row>
    <row r="152" spans="1:11" ht="18" customHeight="1">
      <c r="A152" s="166" t="s">
        <v>11</v>
      </c>
      <c r="B152" s="14">
        <v>64199924</v>
      </c>
      <c r="C152" s="15">
        <v>389040720</v>
      </c>
      <c r="D152" s="14">
        <v>66561476</v>
      </c>
      <c r="E152" s="15">
        <v>391104082</v>
      </c>
      <c r="F152" s="16">
        <f aca="true" t="shared" si="16" ref="F152:F166">(D152-B152)/B152*100</f>
        <v>3.6784342610748264</v>
      </c>
      <c r="G152" s="17">
        <f aca="true" t="shared" si="17" ref="G152:G166">(E152-C152)/C152*100</f>
        <v>0.5303717307535314</v>
      </c>
      <c r="H152" s="18">
        <v>92265644</v>
      </c>
      <c r="I152" s="19">
        <v>500155077</v>
      </c>
      <c r="J152" s="16">
        <f aca="true" t="shared" si="18" ref="J152:J166">(H152-D152)/D152*100</f>
        <v>38.61718451075213</v>
      </c>
      <c r="K152" s="167">
        <f aca="true" t="shared" si="19" ref="K152:K166">(I152-E152)/E152*100</f>
        <v>27.882857791292498</v>
      </c>
    </row>
    <row r="153" spans="1:11" ht="18" customHeight="1">
      <c r="A153" s="168" t="s">
        <v>9</v>
      </c>
      <c r="B153" s="20">
        <v>69372616</v>
      </c>
      <c r="C153" s="21">
        <v>340323325</v>
      </c>
      <c r="D153" s="20">
        <v>58544531</v>
      </c>
      <c r="E153" s="21">
        <v>286109524</v>
      </c>
      <c r="F153" s="16">
        <f t="shared" si="16"/>
        <v>-15.608586823365577</v>
      </c>
      <c r="G153" s="17">
        <f t="shared" si="17"/>
        <v>-15.93008677850688</v>
      </c>
      <c r="H153" s="22">
        <v>82016818</v>
      </c>
      <c r="I153" s="23">
        <v>349176781</v>
      </c>
      <c r="J153" s="16">
        <f t="shared" si="18"/>
        <v>40.093048144838676</v>
      </c>
      <c r="K153" s="167">
        <f t="shared" si="19"/>
        <v>22.04304705354723</v>
      </c>
    </row>
    <row r="154" spans="1:11" ht="18" customHeight="1">
      <c r="A154" s="168" t="s">
        <v>24</v>
      </c>
      <c r="B154" s="20">
        <v>221214017</v>
      </c>
      <c r="C154" s="21">
        <v>319968097</v>
      </c>
      <c r="D154" s="20">
        <v>202901587</v>
      </c>
      <c r="E154" s="21">
        <v>282821734</v>
      </c>
      <c r="F154" s="16">
        <f t="shared" si="16"/>
        <v>-8.278150837069244</v>
      </c>
      <c r="G154" s="17">
        <f t="shared" si="17"/>
        <v>-11.60939585798768</v>
      </c>
      <c r="H154" s="22">
        <v>324523609</v>
      </c>
      <c r="I154" s="23">
        <v>339004931</v>
      </c>
      <c r="J154" s="16">
        <f t="shared" si="18"/>
        <v>59.94138527856857</v>
      </c>
      <c r="K154" s="167">
        <f t="shared" si="19"/>
        <v>19.865233200217915</v>
      </c>
    </row>
    <row r="155" spans="1:11" ht="18" customHeight="1">
      <c r="A155" s="168" t="s">
        <v>102</v>
      </c>
      <c r="B155" s="20">
        <v>51690240</v>
      </c>
      <c r="C155" s="21">
        <v>198306433</v>
      </c>
      <c r="D155" s="20">
        <v>45518607</v>
      </c>
      <c r="E155" s="21">
        <v>170230373</v>
      </c>
      <c r="F155" s="16">
        <f t="shared" si="16"/>
        <v>-11.93964856808558</v>
      </c>
      <c r="G155" s="17">
        <f t="shared" si="17"/>
        <v>-14.157916904289234</v>
      </c>
      <c r="H155" s="22">
        <v>63514851</v>
      </c>
      <c r="I155" s="23">
        <v>227443501</v>
      </c>
      <c r="J155" s="16">
        <f t="shared" si="18"/>
        <v>39.53601655692144</v>
      </c>
      <c r="K155" s="167">
        <f t="shared" si="19"/>
        <v>33.60923611440363</v>
      </c>
    </row>
    <row r="156" spans="1:11" ht="18" customHeight="1">
      <c r="A156" s="168" t="s">
        <v>103</v>
      </c>
      <c r="B156" s="20">
        <v>57818962</v>
      </c>
      <c r="C156" s="21">
        <v>225328714</v>
      </c>
      <c r="D156" s="20">
        <v>38006739</v>
      </c>
      <c r="E156" s="21">
        <v>165253376</v>
      </c>
      <c r="F156" s="16">
        <f t="shared" si="16"/>
        <v>-34.26596105270793</v>
      </c>
      <c r="G156" s="17">
        <f t="shared" si="17"/>
        <v>-26.661199513169905</v>
      </c>
      <c r="H156" s="22">
        <v>55556164</v>
      </c>
      <c r="I156" s="23">
        <v>222942204</v>
      </c>
      <c r="J156" s="16">
        <f t="shared" si="18"/>
        <v>46.17450868384157</v>
      </c>
      <c r="K156" s="167">
        <f t="shared" si="19"/>
        <v>34.90931888737934</v>
      </c>
    </row>
    <row r="157" spans="1:11" ht="18" customHeight="1">
      <c r="A157" s="168" t="s">
        <v>104</v>
      </c>
      <c r="B157" s="20">
        <v>88578609</v>
      </c>
      <c r="C157" s="21">
        <v>162560868</v>
      </c>
      <c r="D157" s="20">
        <v>58605792</v>
      </c>
      <c r="E157" s="21">
        <v>127264342</v>
      </c>
      <c r="F157" s="16">
        <f t="shared" si="16"/>
        <v>-33.837534071008044</v>
      </c>
      <c r="G157" s="17">
        <f t="shared" si="17"/>
        <v>-21.712806061050312</v>
      </c>
      <c r="H157" s="22">
        <v>101796311</v>
      </c>
      <c r="I157" s="23">
        <v>221871701</v>
      </c>
      <c r="J157" s="16">
        <f t="shared" si="18"/>
        <v>73.69667318888891</v>
      </c>
      <c r="K157" s="167">
        <f t="shared" si="19"/>
        <v>74.33925128847167</v>
      </c>
    </row>
    <row r="158" spans="1:11" ht="18" customHeight="1">
      <c r="A158" s="168" t="s">
        <v>108</v>
      </c>
      <c r="B158" s="20">
        <v>5102950</v>
      </c>
      <c r="C158" s="21">
        <v>30852248</v>
      </c>
      <c r="D158" s="20">
        <v>8154417</v>
      </c>
      <c r="E158" s="21">
        <v>54471578</v>
      </c>
      <c r="F158" s="16">
        <f t="shared" si="16"/>
        <v>59.79809717908269</v>
      </c>
      <c r="G158" s="17">
        <f t="shared" si="17"/>
        <v>76.55626909261198</v>
      </c>
      <c r="H158" s="22">
        <v>20604534</v>
      </c>
      <c r="I158" s="23">
        <v>219447526</v>
      </c>
      <c r="J158" s="16">
        <f t="shared" si="18"/>
        <v>152.67942515081089</v>
      </c>
      <c r="K158" s="167">
        <f t="shared" si="19"/>
        <v>302.86610753226205</v>
      </c>
    </row>
    <row r="159" spans="1:11" ht="18" customHeight="1">
      <c r="A159" s="168" t="s">
        <v>10</v>
      </c>
      <c r="B159" s="20">
        <v>18949049</v>
      </c>
      <c r="C159" s="21">
        <v>123373268</v>
      </c>
      <c r="D159" s="20">
        <v>13901669</v>
      </c>
      <c r="E159" s="21">
        <v>101703468</v>
      </c>
      <c r="F159" s="16">
        <f t="shared" si="16"/>
        <v>-26.63658740868737</v>
      </c>
      <c r="G159" s="17">
        <f t="shared" si="17"/>
        <v>-17.56442084358177</v>
      </c>
      <c r="H159" s="22">
        <v>18050932</v>
      </c>
      <c r="I159" s="23">
        <v>137266566</v>
      </c>
      <c r="J159" s="16">
        <f t="shared" si="18"/>
        <v>29.84722913486143</v>
      </c>
      <c r="K159" s="167">
        <f t="shared" si="19"/>
        <v>34.967438868456284</v>
      </c>
    </row>
    <row r="160" spans="1:11" ht="18" customHeight="1">
      <c r="A160" s="168" t="s">
        <v>105</v>
      </c>
      <c r="B160" s="20">
        <v>32065557</v>
      </c>
      <c r="C160" s="21">
        <v>70050727</v>
      </c>
      <c r="D160" s="20">
        <v>34664656</v>
      </c>
      <c r="E160" s="21">
        <v>69078427</v>
      </c>
      <c r="F160" s="16">
        <f t="shared" si="16"/>
        <v>8.1055788302695</v>
      </c>
      <c r="G160" s="17">
        <f t="shared" si="17"/>
        <v>-1.3879941602890145</v>
      </c>
      <c r="H160" s="22">
        <v>69710701</v>
      </c>
      <c r="I160" s="23">
        <v>135154549</v>
      </c>
      <c r="J160" s="16">
        <f t="shared" si="18"/>
        <v>101.1002243899377</v>
      </c>
      <c r="K160" s="167">
        <f t="shared" si="19"/>
        <v>95.65377335531974</v>
      </c>
    </row>
    <row r="161" spans="1:11" ht="18" customHeight="1">
      <c r="A161" s="168" t="s">
        <v>17</v>
      </c>
      <c r="B161" s="20">
        <v>132271051</v>
      </c>
      <c r="C161" s="21">
        <v>160504033</v>
      </c>
      <c r="D161" s="20">
        <v>120196487</v>
      </c>
      <c r="E161" s="21">
        <v>122278596</v>
      </c>
      <c r="F161" s="16">
        <f t="shared" si="16"/>
        <v>-9.128652043446756</v>
      </c>
      <c r="G161" s="17">
        <f t="shared" si="17"/>
        <v>-23.815873212357225</v>
      </c>
      <c r="H161" s="22">
        <v>121414657</v>
      </c>
      <c r="I161" s="23">
        <v>130313471</v>
      </c>
      <c r="J161" s="16">
        <f t="shared" si="18"/>
        <v>1.013482199359121</v>
      </c>
      <c r="K161" s="167">
        <f t="shared" si="19"/>
        <v>6.570957847765933</v>
      </c>
    </row>
    <row r="162" spans="1:11" ht="18" customHeight="1">
      <c r="A162" s="168" t="s">
        <v>14</v>
      </c>
      <c r="B162" s="20">
        <v>20851036</v>
      </c>
      <c r="C162" s="21">
        <v>131035289</v>
      </c>
      <c r="D162" s="20">
        <v>16315780</v>
      </c>
      <c r="E162" s="21">
        <v>109809552</v>
      </c>
      <c r="F162" s="16">
        <f t="shared" si="16"/>
        <v>-21.750746581608702</v>
      </c>
      <c r="G162" s="17">
        <f t="shared" si="17"/>
        <v>-16.198489095559594</v>
      </c>
      <c r="H162" s="22">
        <v>16629361</v>
      </c>
      <c r="I162" s="23">
        <v>123962985</v>
      </c>
      <c r="J162" s="16">
        <f t="shared" si="18"/>
        <v>1.9219491804866211</v>
      </c>
      <c r="K162" s="167">
        <f t="shared" si="19"/>
        <v>12.889072710177343</v>
      </c>
    </row>
    <row r="163" spans="1:11" ht="18" customHeight="1">
      <c r="A163" s="168" t="s">
        <v>13</v>
      </c>
      <c r="B163" s="20">
        <v>9553275</v>
      </c>
      <c r="C163" s="21">
        <v>95209289</v>
      </c>
      <c r="D163" s="20">
        <v>9009087</v>
      </c>
      <c r="E163" s="21">
        <v>87791744</v>
      </c>
      <c r="F163" s="16">
        <f t="shared" si="16"/>
        <v>-5.696350204511019</v>
      </c>
      <c r="G163" s="17">
        <f t="shared" si="17"/>
        <v>-7.790778691772396</v>
      </c>
      <c r="H163" s="22">
        <v>15354601</v>
      </c>
      <c r="I163" s="23">
        <v>107901594</v>
      </c>
      <c r="J163" s="16">
        <f t="shared" si="18"/>
        <v>70.43459564770548</v>
      </c>
      <c r="K163" s="167">
        <f t="shared" si="19"/>
        <v>22.906311099139344</v>
      </c>
    </row>
    <row r="164" spans="1:11" ht="18" customHeight="1">
      <c r="A164" s="168" t="s">
        <v>106</v>
      </c>
      <c r="B164" s="20">
        <v>31742459</v>
      </c>
      <c r="C164" s="21">
        <v>69052522</v>
      </c>
      <c r="D164" s="20">
        <v>31151318</v>
      </c>
      <c r="E164" s="21">
        <v>79517160</v>
      </c>
      <c r="F164" s="16">
        <f t="shared" si="16"/>
        <v>-1.8623037364559565</v>
      </c>
      <c r="G164" s="17">
        <f t="shared" si="17"/>
        <v>15.154606518209429</v>
      </c>
      <c r="H164" s="22">
        <v>33123301</v>
      </c>
      <c r="I164" s="23">
        <v>92359078</v>
      </c>
      <c r="J164" s="16">
        <f t="shared" si="18"/>
        <v>6.330335685957173</v>
      </c>
      <c r="K164" s="167">
        <f t="shared" si="19"/>
        <v>16.149870040630223</v>
      </c>
    </row>
    <row r="165" spans="1:11" ht="18" customHeight="1">
      <c r="A165" s="168" t="s">
        <v>18</v>
      </c>
      <c r="B165" s="20">
        <v>7173904</v>
      </c>
      <c r="C165" s="21">
        <v>55063729</v>
      </c>
      <c r="D165" s="20">
        <v>11788981</v>
      </c>
      <c r="E165" s="21">
        <v>59572366</v>
      </c>
      <c r="F165" s="16">
        <f t="shared" si="16"/>
        <v>64.33145746026152</v>
      </c>
      <c r="G165" s="17">
        <f t="shared" si="17"/>
        <v>8.188034268438303</v>
      </c>
      <c r="H165" s="22">
        <v>14093661</v>
      </c>
      <c r="I165" s="23">
        <v>89660109</v>
      </c>
      <c r="J165" s="16">
        <f t="shared" si="18"/>
        <v>19.549441974671094</v>
      </c>
      <c r="K165" s="167">
        <f t="shared" si="19"/>
        <v>50.5062078615444</v>
      </c>
    </row>
    <row r="166" spans="1:11" ht="18" customHeight="1">
      <c r="A166" s="168" t="s">
        <v>109</v>
      </c>
      <c r="B166" s="20">
        <v>18596796</v>
      </c>
      <c r="C166" s="21">
        <v>65539025</v>
      </c>
      <c r="D166" s="20">
        <v>15517957</v>
      </c>
      <c r="E166" s="21">
        <v>56871994</v>
      </c>
      <c r="F166" s="16">
        <f t="shared" si="16"/>
        <v>-16.555749710864173</v>
      </c>
      <c r="G166" s="17">
        <f t="shared" si="17"/>
        <v>-13.224229380891767</v>
      </c>
      <c r="H166" s="22">
        <v>18258513</v>
      </c>
      <c r="I166" s="23">
        <v>79972816</v>
      </c>
      <c r="J166" s="16">
        <f t="shared" si="18"/>
        <v>17.660546423733486</v>
      </c>
      <c r="K166" s="167">
        <f t="shared" si="19"/>
        <v>40.618976714619855</v>
      </c>
    </row>
    <row r="167" spans="1:11" ht="15.75">
      <c r="A167" s="169"/>
      <c r="B167" s="24"/>
      <c r="C167" s="25"/>
      <c r="D167" s="24"/>
      <c r="E167" s="25"/>
      <c r="F167" s="16"/>
      <c r="G167" s="17"/>
      <c r="H167" s="26"/>
      <c r="I167" s="27"/>
      <c r="J167" s="16"/>
      <c r="K167" s="167"/>
    </row>
    <row r="168" spans="1:11" ht="15.75">
      <c r="A168" s="169" t="s">
        <v>94</v>
      </c>
      <c r="B168" s="26">
        <f>B152+B153+B154+B155+B156+B157+B158+B159+B160+B161+B162+B163+B164+B165+B166</f>
        <v>829180445</v>
      </c>
      <c r="C168" s="27">
        <f>C152+C153+C154+C155+C156+C157+C158+C159+C160+C161+C162+C163+C164+C165+C166</f>
        <v>2436208287</v>
      </c>
      <c r="D168" s="26">
        <f>D152+D153+D154+D155+D156+D157+D158+D159+D160+D161+D162+D163+D164+D165+D166</f>
        <v>730839084</v>
      </c>
      <c r="E168" s="27">
        <f>E152+E153+E154+E155+E156+E157+E158+E159+E160+E161+E162+E163+E164+E165+E166</f>
        <v>2163878316</v>
      </c>
      <c r="F168" s="28">
        <f>(D168-B168)/B168*100</f>
        <v>-11.860067563460207</v>
      </c>
      <c r="G168" s="29">
        <f>(E168-C168)/C168*100</f>
        <v>-11.178435458626284</v>
      </c>
      <c r="H168" s="26">
        <f>H152+H153+H154+H155+H156+H157+H158+H159+H160+H161+H162+H163+H164+H165+H166</f>
        <v>1046913658</v>
      </c>
      <c r="I168" s="27">
        <f>I152+I153+I154+I155+I156+I157+I158+I159+I160+I161+I162+I163+I164+I165+I166</f>
        <v>2976632889</v>
      </c>
      <c r="J168" s="28">
        <f>(H168-D168)/D168*100</f>
        <v>43.248176092344835</v>
      </c>
      <c r="K168" s="170">
        <f>(I168-E168)/E168*100</f>
        <v>37.560086765988</v>
      </c>
    </row>
    <row r="169" spans="1:11" ht="15.75">
      <c r="A169" s="169"/>
      <c r="B169" s="24"/>
      <c r="C169" s="25"/>
      <c r="D169" s="24"/>
      <c r="E169" s="25"/>
      <c r="F169" s="30"/>
      <c r="G169" s="31"/>
      <c r="H169" s="26"/>
      <c r="I169" s="27"/>
      <c r="J169" s="30"/>
      <c r="K169" s="171"/>
    </row>
    <row r="170" spans="1:11" ht="15.75">
      <c r="A170" s="168" t="s">
        <v>95</v>
      </c>
      <c r="B170" s="20">
        <f>B172-B168</f>
        <v>536155720</v>
      </c>
      <c r="C170" s="21">
        <f>C172-C168</f>
        <v>1034135718</v>
      </c>
      <c r="D170" s="20">
        <f>D172-D168</f>
        <v>399863885</v>
      </c>
      <c r="E170" s="21">
        <f>E172-E168</f>
        <v>804885542</v>
      </c>
      <c r="F170" s="32">
        <f>(D170-B170)/B170*100</f>
        <v>-25.42019602066355</v>
      </c>
      <c r="G170" s="33">
        <f>(E170-C170)/C170*100</f>
        <v>-22.16828719961107</v>
      </c>
      <c r="H170" s="20">
        <f>H172-H168</f>
        <v>549870449</v>
      </c>
      <c r="I170" s="21">
        <f>I172-I168</f>
        <v>1106535011</v>
      </c>
      <c r="J170" s="32">
        <f>(H170-D170)/D170*100</f>
        <v>37.51440668366437</v>
      </c>
      <c r="K170" s="172">
        <f>(I170-E170)/E170*100</f>
        <v>37.47731239530701</v>
      </c>
    </row>
    <row r="171" spans="1:11" ht="15.75">
      <c r="A171" s="169"/>
      <c r="B171" s="24"/>
      <c r="C171" s="25"/>
      <c r="D171" s="24"/>
      <c r="E171" s="25"/>
      <c r="F171" s="30"/>
      <c r="G171" s="31"/>
      <c r="H171" s="26"/>
      <c r="I171" s="27"/>
      <c r="J171" s="30"/>
      <c r="K171" s="171"/>
    </row>
    <row r="172" spans="1:11" ht="15.75">
      <c r="A172" s="173" t="s">
        <v>111</v>
      </c>
      <c r="B172" s="23">
        <v>1365336165</v>
      </c>
      <c r="C172" s="45">
        <v>3470344005</v>
      </c>
      <c r="D172" s="23">
        <v>1130702969</v>
      </c>
      <c r="E172" s="45">
        <v>2968763858</v>
      </c>
      <c r="F172" s="34">
        <f>(D172-B172)/B172*100</f>
        <v>-17.185012893875847</v>
      </c>
      <c r="G172" s="35">
        <f>(E172-C172)/C172*100</f>
        <v>-14.453326421741869</v>
      </c>
      <c r="H172" s="22">
        <v>1596784107</v>
      </c>
      <c r="I172" s="45">
        <v>4083167900</v>
      </c>
      <c r="J172" s="34">
        <f>(H172-D172)/D172*100</f>
        <v>41.22047529531162</v>
      </c>
      <c r="K172" s="174">
        <f>(I172-E172)/E172*100</f>
        <v>37.53764513795829</v>
      </c>
    </row>
    <row r="173" spans="1:11" ht="15.75">
      <c r="A173" s="169"/>
      <c r="B173" s="24"/>
      <c r="C173" s="25"/>
      <c r="D173" s="24"/>
      <c r="E173" s="25"/>
      <c r="F173" s="30"/>
      <c r="G173" s="31"/>
      <c r="H173" s="26"/>
      <c r="I173" s="27"/>
      <c r="J173" s="30"/>
      <c r="K173" s="171"/>
    </row>
    <row r="174" spans="1:11" ht="14.25">
      <c r="A174" s="175" t="s">
        <v>96</v>
      </c>
      <c r="B174" s="36"/>
      <c r="C174" s="37">
        <f>(C168*100)/C172</f>
        <v>70.20077212777642</v>
      </c>
      <c r="D174" s="36"/>
      <c r="E174" s="37">
        <f>(E168*100)/E172</f>
        <v>72.88819251046002</v>
      </c>
      <c r="F174" s="34"/>
      <c r="G174" s="35">
        <f>(E174-C174)/C174*100</f>
        <v>3.8281920571928634</v>
      </c>
      <c r="H174" s="36"/>
      <c r="I174" s="37">
        <f>(I168*100)/I172</f>
        <v>72.90008547040155</v>
      </c>
      <c r="J174" s="34"/>
      <c r="K174" s="174">
        <f>(I174-E174)/E174*100</f>
        <v>0.016316716784857986</v>
      </c>
    </row>
    <row r="175" spans="1:11" ht="15">
      <c r="A175" s="176"/>
      <c r="B175" s="25"/>
      <c r="C175" s="25"/>
      <c r="D175" s="25"/>
      <c r="E175" s="25"/>
      <c r="F175" s="38"/>
      <c r="G175" s="38"/>
      <c r="H175" s="25"/>
      <c r="I175" s="25"/>
      <c r="J175" s="38"/>
      <c r="K175" s="177"/>
    </row>
    <row r="176" spans="1:11" ht="15" thickBot="1">
      <c r="A176" s="178" t="s">
        <v>126</v>
      </c>
      <c r="B176" s="179"/>
      <c r="C176" s="179"/>
      <c r="D176" s="180"/>
      <c r="E176" s="180"/>
      <c r="F176" s="181"/>
      <c r="G176" s="181"/>
      <c r="H176" s="180"/>
      <c r="I176" s="180"/>
      <c r="J176" s="181"/>
      <c r="K176" s="182"/>
    </row>
    <row r="177" spans="1:11" ht="15.75" thickTop="1">
      <c r="A177" s="39"/>
      <c r="B177" s="7"/>
      <c r="C177" s="7"/>
      <c r="D177" s="7"/>
      <c r="E177" s="7"/>
      <c r="F177" s="40"/>
      <c r="G177" s="40"/>
      <c r="H177" s="7"/>
      <c r="I177" s="7"/>
      <c r="J177" s="40"/>
      <c r="K177" s="40"/>
    </row>
    <row r="178" spans="1:11" ht="13.5">
      <c r="A178" s="44" t="s">
        <v>125</v>
      </c>
      <c r="B178" s="44"/>
      <c r="C178" s="44"/>
      <c r="D178" s="8"/>
      <c r="E178" s="8"/>
      <c r="F178" s="8"/>
      <c r="G178" s="8"/>
      <c r="H178" s="8"/>
      <c r="I178" s="8"/>
      <c r="J178" s="8"/>
      <c r="K178" s="8"/>
    </row>
    <row r="180" ht="13.5" thickBot="1"/>
    <row r="181" spans="1:11" ht="27" thickTop="1">
      <c r="A181" s="161" t="s">
        <v>113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163"/>
    </row>
    <row r="182" spans="1:11" ht="23.25">
      <c r="A182" s="209" t="s">
        <v>123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20"/>
    </row>
    <row r="183" spans="1:11" ht="12.75">
      <c r="A183" s="143"/>
      <c r="B183" s="1"/>
      <c r="C183" s="1"/>
      <c r="D183" s="1"/>
      <c r="E183" s="1"/>
      <c r="F183" s="46"/>
      <c r="G183" s="46"/>
      <c r="H183" s="46"/>
      <c r="I183" s="46"/>
      <c r="J183" s="46"/>
      <c r="K183" s="110"/>
    </row>
    <row r="184" spans="1:11" ht="18">
      <c r="A184" s="143"/>
      <c r="B184" s="2">
        <v>2000</v>
      </c>
      <c r="C184" s="2"/>
      <c r="D184" s="2">
        <v>2001</v>
      </c>
      <c r="E184" s="2"/>
      <c r="F184" s="192" t="s">
        <v>119</v>
      </c>
      <c r="G184" s="192" t="s">
        <v>119</v>
      </c>
      <c r="H184" s="48">
        <v>2002</v>
      </c>
      <c r="I184" s="48"/>
      <c r="J184" s="192" t="s">
        <v>120</v>
      </c>
      <c r="K184" s="197" t="s">
        <v>120</v>
      </c>
    </row>
    <row r="185" spans="1:11" ht="18">
      <c r="A185" s="143"/>
      <c r="B185" s="2" t="s">
        <v>124</v>
      </c>
      <c r="C185" s="2"/>
      <c r="D185" s="2" t="s">
        <v>124</v>
      </c>
      <c r="E185" s="2"/>
      <c r="F185" s="192" t="s">
        <v>2</v>
      </c>
      <c r="G185" s="192" t="s">
        <v>2</v>
      </c>
      <c r="H185" s="48" t="s">
        <v>124</v>
      </c>
      <c r="I185" s="48"/>
      <c r="J185" s="192" t="s">
        <v>2</v>
      </c>
      <c r="K185" s="197" t="s">
        <v>2</v>
      </c>
    </row>
    <row r="186" spans="1:11" ht="15">
      <c r="A186" s="164"/>
      <c r="B186" s="10"/>
      <c r="C186" s="4"/>
      <c r="D186" s="10"/>
      <c r="E186" s="4"/>
      <c r="F186" s="193" t="s">
        <v>3</v>
      </c>
      <c r="G186" s="194" t="s">
        <v>4</v>
      </c>
      <c r="H186" s="11"/>
      <c r="I186" s="5"/>
      <c r="J186" s="193" t="s">
        <v>4</v>
      </c>
      <c r="K186" s="198" t="s">
        <v>4</v>
      </c>
    </row>
    <row r="187" spans="1:11" ht="15">
      <c r="A187" s="165"/>
      <c r="B187" s="12" t="s">
        <v>5</v>
      </c>
      <c r="C187" s="6" t="s">
        <v>6</v>
      </c>
      <c r="D187" s="13" t="s">
        <v>5</v>
      </c>
      <c r="E187" s="9" t="s">
        <v>6</v>
      </c>
      <c r="F187" s="195" t="s">
        <v>7</v>
      </c>
      <c r="G187" s="196" t="s">
        <v>8</v>
      </c>
      <c r="H187" s="13" t="s">
        <v>5</v>
      </c>
      <c r="I187" s="9" t="s">
        <v>6</v>
      </c>
      <c r="J187" s="195" t="s">
        <v>7</v>
      </c>
      <c r="K187" s="199" t="s">
        <v>8</v>
      </c>
    </row>
    <row r="188" spans="1:11" ht="18" customHeight="1">
      <c r="A188" s="166" t="s">
        <v>9</v>
      </c>
      <c r="B188" s="14">
        <v>121299685</v>
      </c>
      <c r="C188" s="15">
        <v>2865648166</v>
      </c>
      <c r="D188" s="14">
        <v>122648910</v>
      </c>
      <c r="E188" s="15">
        <v>2759471529</v>
      </c>
      <c r="F188" s="16">
        <f aca="true" t="shared" si="20" ref="F188:F201">(D188-B188)/B188*100</f>
        <v>1.1123070929656578</v>
      </c>
      <c r="G188" s="17">
        <f aca="true" t="shared" si="21" ref="G188:G201">(E188-C188)/C188*100</f>
        <v>-3.7051525815259487</v>
      </c>
      <c r="H188" s="18">
        <v>121070868</v>
      </c>
      <c r="I188" s="19">
        <v>2961218432</v>
      </c>
      <c r="J188" s="16">
        <f aca="true" t="shared" si="22" ref="J188:J202">(H188-D188)/D188*100</f>
        <v>-1.2866335298047085</v>
      </c>
      <c r="K188" s="167">
        <f aca="true" t="shared" si="23" ref="K188:K202">(I188-E188)/E188*100</f>
        <v>7.311070285733686</v>
      </c>
    </row>
    <row r="189" spans="1:11" ht="18" customHeight="1">
      <c r="A189" s="168" t="s">
        <v>24</v>
      </c>
      <c r="B189" s="20">
        <v>94226206</v>
      </c>
      <c r="C189" s="21">
        <v>1475287002</v>
      </c>
      <c r="D189" s="20">
        <v>93015236</v>
      </c>
      <c r="E189" s="21">
        <v>1427439104</v>
      </c>
      <c r="F189" s="16">
        <f t="shared" si="20"/>
        <v>-1.2851732563656442</v>
      </c>
      <c r="G189" s="17">
        <f t="shared" si="21"/>
        <v>-3.2432942156430657</v>
      </c>
      <c r="H189" s="22">
        <v>117717569</v>
      </c>
      <c r="I189" s="23">
        <v>1694932717</v>
      </c>
      <c r="J189" s="16">
        <f t="shared" si="22"/>
        <v>26.55729755929448</v>
      </c>
      <c r="K189" s="167">
        <f t="shared" si="23"/>
        <v>18.73940627312393</v>
      </c>
    </row>
    <row r="190" spans="1:11" ht="18" customHeight="1">
      <c r="A190" s="168" t="s">
        <v>14</v>
      </c>
      <c r="B190" s="20">
        <v>93648333</v>
      </c>
      <c r="C190" s="21">
        <v>1094895426</v>
      </c>
      <c r="D190" s="20">
        <v>95195939</v>
      </c>
      <c r="E190" s="21">
        <v>1235822797</v>
      </c>
      <c r="F190" s="16">
        <f t="shared" si="20"/>
        <v>1.652571861583484</v>
      </c>
      <c r="G190" s="17">
        <f t="shared" si="21"/>
        <v>12.871308770998555</v>
      </c>
      <c r="H190" s="22">
        <v>93582695</v>
      </c>
      <c r="I190" s="23">
        <v>1592423245</v>
      </c>
      <c r="J190" s="16">
        <f t="shared" si="22"/>
        <v>-1.694656323522372</v>
      </c>
      <c r="K190" s="167">
        <f t="shared" si="23"/>
        <v>28.855305863078364</v>
      </c>
    </row>
    <row r="191" spans="1:11" ht="18" customHeight="1">
      <c r="A191" s="168" t="s">
        <v>10</v>
      </c>
      <c r="B191" s="20">
        <v>50693226</v>
      </c>
      <c r="C191" s="21">
        <v>623475480</v>
      </c>
      <c r="D191" s="20">
        <v>54697269</v>
      </c>
      <c r="E191" s="21">
        <v>677848300</v>
      </c>
      <c r="F191" s="16">
        <f t="shared" si="20"/>
        <v>7.898576034596812</v>
      </c>
      <c r="G191" s="17">
        <f t="shared" si="21"/>
        <v>8.720923555806879</v>
      </c>
      <c r="H191" s="22">
        <v>57867924</v>
      </c>
      <c r="I191" s="23">
        <v>775125566</v>
      </c>
      <c r="J191" s="16">
        <f t="shared" si="22"/>
        <v>5.7967336541062044</v>
      </c>
      <c r="K191" s="167">
        <f t="shared" si="23"/>
        <v>14.350890309823008</v>
      </c>
    </row>
    <row r="192" spans="1:11" ht="18" customHeight="1">
      <c r="A192" s="168" t="s">
        <v>11</v>
      </c>
      <c r="B192" s="20">
        <v>144908241</v>
      </c>
      <c r="C192" s="21">
        <v>508782542</v>
      </c>
      <c r="D192" s="20">
        <v>157345778</v>
      </c>
      <c r="E192" s="21">
        <v>564144735</v>
      </c>
      <c r="F192" s="16">
        <f t="shared" si="20"/>
        <v>8.583043251487679</v>
      </c>
      <c r="G192" s="17">
        <f t="shared" si="21"/>
        <v>10.881307519392047</v>
      </c>
      <c r="H192" s="22">
        <v>135750150</v>
      </c>
      <c r="I192" s="23">
        <v>528306578</v>
      </c>
      <c r="J192" s="16">
        <f t="shared" si="22"/>
        <v>-13.724949137179898</v>
      </c>
      <c r="K192" s="167">
        <f t="shared" si="23"/>
        <v>-6.3526529233672635</v>
      </c>
    </row>
    <row r="193" spans="1:11" ht="18" customHeight="1">
      <c r="A193" s="168" t="s">
        <v>13</v>
      </c>
      <c r="B193" s="20">
        <v>24866857</v>
      </c>
      <c r="C193" s="21">
        <v>422236289</v>
      </c>
      <c r="D193" s="20">
        <v>22364223</v>
      </c>
      <c r="E193" s="21">
        <v>424296396</v>
      </c>
      <c r="F193" s="16">
        <f t="shared" si="20"/>
        <v>-10.064134763794234</v>
      </c>
      <c r="G193" s="17">
        <f t="shared" si="21"/>
        <v>0.4879038239178916</v>
      </c>
      <c r="H193" s="22">
        <v>25760847</v>
      </c>
      <c r="I193" s="23">
        <v>515112248</v>
      </c>
      <c r="J193" s="16">
        <f t="shared" si="22"/>
        <v>15.18775769674627</v>
      </c>
      <c r="K193" s="167">
        <f t="shared" si="23"/>
        <v>21.403870703629547</v>
      </c>
    </row>
    <row r="194" spans="1:11" ht="18" customHeight="1">
      <c r="A194" s="168" t="s">
        <v>108</v>
      </c>
      <c r="B194" s="20">
        <v>13473577</v>
      </c>
      <c r="C194" s="21">
        <v>152697043</v>
      </c>
      <c r="D194" s="20">
        <v>15831924</v>
      </c>
      <c r="E194" s="21">
        <v>217582410</v>
      </c>
      <c r="F194" s="16">
        <f t="shared" si="20"/>
        <v>17.503495916488994</v>
      </c>
      <c r="G194" s="17">
        <f t="shared" si="21"/>
        <v>42.49287721963286</v>
      </c>
      <c r="H194" s="22">
        <v>17889073</v>
      </c>
      <c r="I194" s="23">
        <v>291440973</v>
      </c>
      <c r="J194" s="16">
        <f t="shared" si="22"/>
        <v>12.993676573990628</v>
      </c>
      <c r="K194" s="167">
        <f t="shared" si="23"/>
        <v>33.945098319298886</v>
      </c>
    </row>
    <row r="195" spans="1:11" ht="18" customHeight="1">
      <c r="A195" s="168" t="s">
        <v>109</v>
      </c>
      <c r="B195" s="20">
        <v>28353174</v>
      </c>
      <c r="C195" s="21">
        <v>273270903</v>
      </c>
      <c r="D195" s="20">
        <v>27496054</v>
      </c>
      <c r="E195" s="21">
        <v>267974599</v>
      </c>
      <c r="F195" s="16">
        <f t="shared" si="20"/>
        <v>-3.0230125205735345</v>
      </c>
      <c r="G195" s="17">
        <f t="shared" si="21"/>
        <v>-1.9381148676483864</v>
      </c>
      <c r="H195" s="22">
        <v>31034913</v>
      </c>
      <c r="I195" s="23">
        <v>285862530</v>
      </c>
      <c r="J195" s="16">
        <f t="shared" si="22"/>
        <v>12.870424970797629</v>
      </c>
      <c r="K195" s="167">
        <f t="shared" si="23"/>
        <v>6.675233797065967</v>
      </c>
    </row>
    <row r="196" spans="1:11" ht="18" customHeight="1">
      <c r="A196" s="168" t="s">
        <v>18</v>
      </c>
      <c r="B196" s="20">
        <v>59536248</v>
      </c>
      <c r="C196" s="21">
        <v>171042316</v>
      </c>
      <c r="D196" s="20">
        <v>66402511</v>
      </c>
      <c r="E196" s="21">
        <v>188397561</v>
      </c>
      <c r="F196" s="16">
        <f t="shared" si="20"/>
        <v>11.53291184892941</v>
      </c>
      <c r="G196" s="17">
        <f t="shared" si="21"/>
        <v>10.146755145668163</v>
      </c>
      <c r="H196" s="22">
        <v>68029871</v>
      </c>
      <c r="I196" s="23">
        <v>242319518</v>
      </c>
      <c r="J196" s="16">
        <f t="shared" si="22"/>
        <v>2.4507506952560876</v>
      </c>
      <c r="K196" s="167">
        <f t="shared" si="23"/>
        <v>28.62136681270518</v>
      </c>
    </row>
    <row r="197" spans="1:11" ht="18" customHeight="1">
      <c r="A197" s="168" t="s">
        <v>16</v>
      </c>
      <c r="B197" s="20">
        <v>6588606</v>
      </c>
      <c r="C197" s="21">
        <v>127913482</v>
      </c>
      <c r="D197" s="20">
        <v>8023176</v>
      </c>
      <c r="E197" s="21">
        <v>159928973</v>
      </c>
      <c r="F197" s="16">
        <f t="shared" si="20"/>
        <v>21.773498066207026</v>
      </c>
      <c r="G197" s="17">
        <f t="shared" si="21"/>
        <v>25.029020005881787</v>
      </c>
      <c r="H197" s="22">
        <v>8180707</v>
      </c>
      <c r="I197" s="23">
        <v>215731988</v>
      </c>
      <c r="J197" s="16">
        <f t="shared" si="22"/>
        <v>1.9634493871254974</v>
      </c>
      <c r="K197" s="167">
        <f t="shared" si="23"/>
        <v>34.89237375394138</v>
      </c>
    </row>
    <row r="198" spans="1:11" ht="18" customHeight="1">
      <c r="A198" s="168" t="s">
        <v>26</v>
      </c>
      <c r="B198" s="20">
        <v>16175188</v>
      </c>
      <c r="C198" s="21">
        <v>152696975</v>
      </c>
      <c r="D198" s="20">
        <v>21754682</v>
      </c>
      <c r="E198" s="21">
        <v>137445955</v>
      </c>
      <c r="F198" s="16">
        <f t="shared" si="20"/>
        <v>34.49415240181443</v>
      </c>
      <c r="G198" s="17">
        <f t="shared" si="21"/>
        <v>-9.987768258015588</v>
      </c>
      <c r="H198" s="22">
        <v>32375356</v>
      </c>
      <c r="I198" s="23">
        <v>188942033</v>
      </c>
      <c r="J198" s="16">
        <f t="shared" si="22"/>
        <v>48.820175813188165</v>
      </c>
      <c r="K198" s="167">
        <f t="shared" si="23"/>
        <v>37.46641943737086</v>
      </c>
    </row>
    <row r="199" spans="1:11" ht="18" customHeight="1">
      <c r="A199" s="168" t="s">
        <v>22</v>
      </c>
      <c r="B199" s="20">
        <v>5058536</v>
      </c>
      <c r="C199" s="21">
        <v>114046305</v>
      </c>
      <c r="D199" s="20">
        <v>6813662</v>
      </c>
      <c r="E199" s="21">
        <v>123605741</v>
      </c>
      <c r="F199" s="16">
        <f t="shared" si="20"/>
        <v>34.696323204974725</v>
      </c>
      <c r="G199" s="17">
        <f t="shared" si="21"/>
        <v>8.38206551277571</v>
      </c>
      <c r="H199" s="22">
        <v>7339303</v>
      </c>
      <c r="I199" s="23">
        <v>155342345</v>
      </c>
      <c r="J199" s="16">
        <f t="shared" si="22"/>
        <v>7.71451533698032</v>
      </c>
      <c r="K199" s="167">
        <f t="shared" si="23"/>
        <v>25.675671488430297</v>
      </c>
    </row>
    <row r="200" spans="1:11" ht="18" customHeight="1">
      <c r="A200" s="168" t="s">
        <v>116</v>
      </c>
      <c r="B200" s="20">
        <v>25242149</v>
      </c>
      <c r="C200" s="21">
        <v>84824979</v>
      </c>
      <c r="D200" s="20">
        <v>31152399</v>
      </c>
      <c r="E200" s="21">
        <v>101072659</v>
      </c>
      <c r="F200" s="16">
        <f t="shared" si="20"/>
        <v>23.41421088988897</v>
      </c>
      <c r="G200" s="17">
        <f t="shared" si="21"/>
        <v>19.154357821886407</v>
      </c>
      <c r="H200" s="22">
        <v>39628151</v>
      </c>
      <c r="I200" s="23">
        <v>147279517</v>
      </c>
      <c r="J200" s="16">
        <f t="shared" si="22"/>
        <v>27.2073813641126</v>
      </c>
      <c r="K200" s="167">
        <f t="shared" si="23"/>
        <v>45.71647610458136</v>
      </c>
    </row>
    <row r="201" spans="1:11" ht="18" customHeight="1">
      <c r="A201" s="168" t="s">
        <v>112</v>
      </c>
      <c r="B201" s="20">
        <v>22179792</v>
      </c>
      <c r="C201" s="21">
        <v>143413235</v>
      </c>
      <c r="D201" s="20">
        <v>25778155</v>
      </c>
      <c r="E201" s="21">
        <v>152434436</v>
      </c>
      <c r="F201" s="16">
        <f t="shared" si="20"/>
        <v>16.22361021239514</v>
      </c>
      <c r="G201" s="17">
        <f t="shared" si="21"/>
        <v>6.290354582685483</v>
      </c>
      <c r="H201" s="22">
        <v>25530591</v>
      </c>
      <c r="I201" s="23">
        <v>142937429</v>
      </c>
      <c r="J201" s="16">
        <f t="shared" si="22"/>
        <v>-0.9603635326112362</v>
      </c>
      <c r="K201" s="167">
        <f t="shared" si="23"/>
        <v>-6.230224120749199</v>
      </c>
    </row>
    <row r="202" spans="1:11" ht="18" customHeight="1">
      <c r="A202" s="168" t="s">
        <v>122</v>
      </c>
      <c r="B202" s="20">
        <v>9057267</v>
      </c>
      <c r="C202" s="21">
        <v>66579466</v>
      </c>
      <c r="D202" s="20">
        <v>16181017</v>
      </c>
      <c r="E202" s="21">
        <v>88298798</v>
      </c>
      <c r="F202" s="16">
        <f>(D202-B202)/B202*100</f>
        <v>78.65231310946227</v>
      </c>
      <c r="G202" s="17">
        <f>(E202-C202)/C202*100</f>
        <v>32.621667467263855</v>
      </c>
      <c r="H202" s="22">
        <v>21880529</v>
      </c>
      <c r="I202" s="23">
        <v>131391684</v>
      </c>
      <c r="J202" s="16">
        <f t="shared" si="22"/>
        <v>35.22344732719828</v>
      </c>
      <c r="K202" s="167">
        <f t="shared" si="23"/>
        <v>48.80347974838797</v>
      </c>
    </row>
    <row r="203" spans="1:11" ht="15.75">
      <c r="A203" s="169"/>
      <c r="B203" s="24"/>
      <c r="C203" s="25"/>
      <c r="D203" s="24"/>
      <c r="E203" s="25"/>
      <c r="F203" s="16"/>
      <c r="G203" s="17"/>
      <c r="H203" s="26"/>
      <c r="I203" s="27"/>
      <c r="J203" s="16"/>
      <c r="K203" s="167"/>
    </row>
    <row r="204" spans="1:11" ht="15.75">
      <c r="A204" s="169" t="s">
        <v>94</v>
      </c>
      <c r="B204" s="26">
        <f>B188+B189+B190+B191+B192+B193+B194+B195+B196+B197+B198+B199+B200+B201+B202</f>
        <v>715307085</v>
      </c>
      <c r="C204" s="27">
        <f>C188+C189+C190+C191+C192+C193+C194+C195+C196+C197+C198+C199+C200+C201+C202</f>
        <v>8276809609</v>
      </c>
      <c r="D204" s="26">
        <f>D188+D189+D190+D191+D192+D193+D194+D195+D196+D197+D198+D199+D200+D201+D202</f>
        <v>764700935</v>
      </c>
      <c r="E204" s="27">
        <f>E188+E189+E190+E191+E192+E193+E194+E195+E196+E197+E198+E199+E200+E201+E202</f>
        <v>8525763993</v>
      </c>
      <c r="F204" s="28">
        <f>(D204-B204)/B204*100</f>
        <v>6.905265030333091</v>
      </c>
      <c r="G204" s="29">
        <f>(E204-C204)/C204*100</f>
        <v>3.0078544241164265</v>
      </c>
      <c r="H204" s="26">
        <f>H188+H189+H190+H191+H192+H193+H194+H195+H196+H197+H198+H199+H200+H201+H202</f>
        <v>803638547</v>
      </c>
      <c r="I204" s="27">
        <f>I188+I189+I190+I191+I192+I193+I194+I195+I196+I197+I198+I199+I200+I201+I202</f>
        <v>9868366803</v>
      </c>
      <c r="J204" s="28">
        <f>(H204-D204)/D204*100</f>
        <v>5.091874511700447</v>
      </c>
      <c r="K204" s="170">
        <f>(I204-E204)/E204*100</f>
        <v>15.747595301750456</v>
      </c>
    </row>
    <row r="205" spans="1:11" ht="15.75">
      <c r="A205" s="169"/>
      <c r="B205" s="24"/>
      <c r="C205" s="25"/>
      <c r="D205" s="24"/>
      <c r="E205" s="25"/>
      <c r="F205" s="30"/>
      <c r="G205" s="31"/>
      <c r="H205" s="26"/>
      <c r="I205" s="27"/>
      <c r="J205" s="30"/>
      <c r="K205" s="171"/>
    </row>
    <row r="206" spans="1:11" ht="15.75">
      <c r="A206" s="168" t="s">
        <v>95</v>
      </c>
      <c r="B206" s="20">
        <f>B208-B204</f>
        <v>396802494</v>
      </c>
      <c r="C206" s="21">
        <f>C208-C204</f>
        <v>1824831666</v>
      </c>
      <c r="D206" s="20">
        <f>D208-D204</f>
        <v>466064935</v>
      </c>
      <c r="E206" s="21">
        <f>E208-E204</f>
        <v>1871039376</v>
      </c>
      <c r="F206" s="32">
        <f>(D206-B206)/B206*100</f>
        <v>17.45514255764733</v>
      </c>
      <c r="G206" s="33">
        <f>(E206-C206)/C206*100</f>
        <v>2.53216287622225</v>
      </c>
      <c r="H206" s="22">
        <f>H208-H204</f>
        <v>467455713</v>
      </c>
      <c r="I206" s="23">
        <f>I208-I204</f>
        <v>2181869960</v>
      </c>
      <c r="J206" s="32">
        <f>(H206-D206)/D206*100</f>
        <v>0.2984086326940687</v>
      </c>
      <c r="K206" s="172">
        <f>(I206-E206)/E206*100</f>
        <v>16.61272274581997</v>
      </c>
    </row>
    <row r="207" spans="1:11" ht="15.75">
      <c r="A207" s="169"/>
      <c r="B207" s="24"/>
      <c r="C207" s="25"/>
      <c r="D207" s="24"/>
      <c r="E207" s="25"/>
      <c r="F207" s="30"/>
      <c r="G207" s="31"/>
      <c r="H207" s="26"/>
      <c r="I207" s="27"/>
      <c r="J207" s="30"/>
      <c r="K207" s="171"/>
    </row>
    <row r="208" spans="1:11" ht="15.75">
      <c r="A208" s="173" t="s">
        <v>114</v>
      </c>
      <c r="B208" s="23">
        <v>1112109579</v>
      </c>
      <c r="C208" s="45">
        <v>10101641275</v>
      </c>
      <c r="D208" s="23">
        <v>1230765870</v>
      </c>
      <c r="E208" s="45">
        <v>10396803369</v>
      </c>
      <c r="F208" s="34">
        <f>(D208-B208)/B208*100</f>
        <v>10.669478371609278</v>
      </c>
      <c r="G208" s="35">
        <f>(E208-C208)/C208*100</f>
        <v>2.9219221507150577</v>
      </c>
      <c r="H208" s="23">
        <v>1271094260</v>
      </c>
      <c r="I208" s="45">
        <v>12050236763</v>
      </c>
      <c r="J208" s="34">
        <f>(H208-D208)/D208*100</f>
        <v>3.276690634913365</v>
      </c>
      <c r="K208" s="174">
        <f>(I208-E208)/E208*100</f>
        <v>15.903286186310098</v>
      </c>
    </row>
    <row r="209" spans="1:11" ht="15.75">
      <c r="A209" s="169"/>
      <c r="B209" s="24"/>
      <c r="C209" s="25"/>
      <c r="D209" s="24"/>
      <c r="E209" s="25"/>
      <c r="F209" s="30"/>
      <c r="G209" s="31"/>
      <c r="H209" s="26"/>
      <c r="I209" s="27"/>
      <c r="J209" s="30"/>
      <c r="K209" s="171"/>
    </row>
    <row r="210" spans="1:11" ht="14.25">
      <c r="A210" s="175" t="s">
        <v>96</v>
      </c>
      <c r="B210" s="36"/>
      <c r="C210" s="37">
        <f>(C204*100)/C208</f>
        <v>81.93529530180233</v>
      </c>
      <c r="D210" s="36"/>
      <c r="E210" s="37">
        <f>(E204*100)/E208</f>
        <v>82.00370527753894</v>
      </c>
      <c r="F210" s="34"/>
      <c r="G210" s="35">
        <f>(E210-C210)/C210*100</f>
        <v>0.0834926822252013</v>
      </c>
      <c r="H210" s="36"/>
      <c r="I210" s="37">
        <f>(I204*100)/I208</f>
        <v>81.8935511151168</v>
      </c>
      <c r="J210" s="34"/>
      <c r="K210" s="174">
        <f>(I210-E210)/E210*100</f>
        <v>-0.13432827461800048</v>
      </c>
    </row>
    <row r="211" spans="1:11" ht="15">
      <c r="A211" s="176"/>
      <c r="B211" s="25"/>
      <c r="C211" s="25"/>
      <c r="D211" s="25"/>
      <c r="E211" s="25"/>
      <c r="F211" s="38"/>
      <c r="G211" s="38"/>
      <c r="H211" s="25"/>
      <c r="I211" s="25"/>
      <c r="J211" s="38"/>
      <c r="K211" s="177"/>
    </row>
    <row r="212" spans="1:11" ht="15" thickBot="1">
      <c r="A212" s="178" t="s">
        <v>126</v>
      </c>
      <c r="B212" s="179"/>
      <c r="C212" s="179"/>
      <c r="D212" s="180"/>
      <c r="E212" s="180"/>
      <c r="F212" s="181"/>
      <c r="G212" s="181"/>
      <c r="H212" s="180"/>
      <c r="I212" s="180"/>
      <c r="J212" s="181"/>
      <c r="K212" s="182"/>
    </row>
    <row r="213" spans="1:11" ht="15.75" thickTop="1">
      <c r="A213" s="39"/>
      <c r="B213" s="7"/>
      <c r="C213" s="7"/>
      <c r="D213" s="7"/>
      <c r="E213" s="7"/>
      <c r="F213" s="40"/>
      <c r="G213" s="40"/>
      <c r="H213" s="7"/>
      <c r="I213" s="7"/>
      <c r="J213" s="40"/>
      <c r="K213" s="40"/>
    </row>
    <row r="214" spans="1:11" ht="13.5">
      <c r="A214" s="44" t="s">
        <v>125</v>
      </c>
      <c r="B214" s="44"/>
      <c r="C214" s="44"/>
      <c r="D214" s="8"/>
      <c r="E214" s="8"/>
      <c r="F214" s="8"/>
      <c r="G214" s="8"/>
      <c r="H214" s="8"/>
      <c r="I214" s="8"/>
      <c r="J214" s="8"/>
      <c r="K214" s="8"/>
    </row>
  </sheetData>
  <mergeCells count="6">
    <mergeCell ref="A2:K2"/>
    <mergeCell ref="A182:K182"/>
    <mergeCell ref="A146:K146"/>
    <mergeCell ref="A107:K107"/>
    <mergeCell ref="A37:K37"/>
    <mergeCell ref="A72:K72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15" r:id="rId1"/>
  <headerFooter alignWithMargins="0">
    <oddFooter>&amp;R&amp;"Tahoma,Normal Italic"&amp;8İTKİB GENEL SEKRETERLİĞİ
AR - GE ve MEVZUAT ŞUBESİ
25.06.2003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ITKIB</dc:creator>
  <cp:keywords/>
  <dc:description/>
  <cp:lastModifiedBy>Berna Türkant</cp:lastModifiedBy>
  <cp:lastPrinted>2003-08-04T11:18:42Z</cp:lastPrinted>
  <dcterms:created xsi:type="dcterms:W3CDTF">2000-03-30T11:44:17Z</dcterms:created>
  <dcterms:modified xsi:type="dcterms:W3CDTF">2006-04-04T11:24:04Z</dcterms:modified>
  <cp:category/>
  <cp:version/>
  <cp:contentType/>
  <cp:contentStatus/>
</cp:coreProperties>
</file>